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А63">'Лист2'!$A$65</definedName>
    <definedName name="_xlnm.Print_Area" localSheetId="0">'Лист1'!$A$1:$AZ$93</definedName>
    <definedName name="_xlnm.Print_Area" localSheetId="1">'Лист2'!$A$1:$AZ$87</definedName>
    <definedName name="_xlnm.Print_Area" localSheetId="2">'Лист3'!$A$1:$AI$78</definedName>
  </definedNames>
  <calcPr fullCalcOnLoad="1"/>
</workbook>
</file>

<file path=xl/sharedStrings.xml><?xml version="1.0" encoding="utf-8"?>
<sst xmlns="http://schemas.openxmlformats.org/spreadsheetml/2006/main" count="590" uniqueCount="183">
  <si>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</si>
  <si>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</si>
  <si>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</si>
  <si>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</si>
  <si>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</si>
  <si>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октябрь</t>
  </si>
  <si>
    <t>ноябрь</t>
  </si>
  <si>
    <t>декабрь</t>
  </si>
  <si>
    <t>курс 1</t>
  </si>
  <si>
    <t>Индекс</t>
  </si>
  <si>
    <t>ОП.00</t>
  </si>
  <si>
    <t>Общепрофессиональный цикл</t>
  </si>
  <si>
    <t>обяз.уч.</t>
  </si>
  <si>
    <t>сам.р.с.</t>
  </si>
  <si>
    <t>ОП.01</t>
  </si>
  <si>
    <t>ОП.02</t>
  </si>
  <si>
    <t>ОП.03</t>
  </si>
  <si>
    <t>ОП.04</t>
  </si>
  <si>
    <t>ОП.05</t>
  </si>
  <si>
    <t>ОП.06</t>
  </si>
  <si>
    <t>П.00</t>
  </si>
  <si>
    <t>Профессиональный цикл</t>
  </si>
  <si>
    <t>ПМ.00</t>
  </si>
  <si>
    <t>Профессиональные модули</t>
  </si>
  <si>
    <t>ПМ.01</t>
  </si>
  <si>
    <t>ПМ.02</t>
  </si>
  <si>
    <t>МДК.01.01</t>
  </si>
  <si>
    <t>УП.01</t>
  </si>
  <si>
    <t>ПП.01</t>
  </si>
  <si>
    <t>МДК.02.01</t>
  </si>
  <si>
    <t>ФК.00</t>
  </si>
  <si>
    <t>Вариат часть ОПОП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</si>
  <si>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</si>
  <si>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</si>
  <si>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</si>
  <si>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</si>
  <si>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</si>
  <si>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</si>
  <si>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</si>
  <si>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</si>
  <si>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</si>
  <si>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ГИА</t>
  </si>
  <si>
    <t>Государств. Итоговая аттест.</t>
  </si>
  <si>
    <t>всего часовв сем</t>
  </si>
  <si>
    <t>1 сент-9 сент</t>
  </si>
  <si>
    <t>1 окт-7 окт</t>
  </si>
  <si>
    <t>29 окт-4 нояб</t>
  </si>
  <si>
    <t>26 нояб-2 дек</t>
  </si>
  <si>
    <t>24 дек-31 дек</t>
  </si>
  <si>
    <t>1 янв - 6 янв</t>
  </si>
  <si>
    <t>28 янв-3 февр</t>
  </si>
  <si>
    <t>25 февр- 3 марта</t>
  </si>
  <si>
    <t>1 апр-7 апр</t>
  </si>
  <si>
    <t>29 апр - 5 мая</t>
  </si>
  <si>
    <t>27 мая - 2 июнь</t>
  </si>
  <si>
    <t>24 июнь-30 июнь</t>
  </si>
  <si>
    <t>ПМ.03</t>
  </si>
  <si>
    <t>МДК.03.01</t>
  </si>
  <si>
    <t>УП.03</t>
  </si>
  <si>
    <t>Учебная практика</t>
  </si>
  <si>
    <t>ПП.03</t>
  </si>
  <si>
    <t>обяз. уч.</t>
  </si>
  <si>
    <t>УП.02</t>
  </si>
  <si>
    <t>ПП.02</t>
  </si>
  <si>
    <t xml:space="preserve">НПО   Срок обучения </t>
  </si>
  <si>
    <t>О00</t>
  </si>
  <si>
    <t>Общеобразовательная подготовка</t>
  </si>
  <si>
    <t>ОДБ 01</t>
  </si>
  <si>
    <t>ОДБ 02</t>
  </si>
  <si>
    <t>ОДБ 03</t>
  </si>
  <si>
    <t>ОДБ 04</t>
  </si>
  <si>
    <t>ОДБ 05</t>
  </si>
  <si>
    <t>ОДБ 06</t>
  </si>
  <si>
    <t>ОДБ 07</t>
  </si>
  <si>
    <t>ОДБ 08</t>
  </si>
  <si>
    <t>ОДБ 09</t>
  </si>
  <si>
    <t>ОДБ 10</t>
  </si>
  <si>
    <t>ОДБ 12</t>
  </si>
  <si>
    <t>ОДБ 11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</si>
  <si>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</si>
  <si>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</si>
  <si>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</si>
  <si>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</si>
  <si>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</si>
  <si>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</si>
  <si>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Физика</t>
  </si>
  <si>
    <t>Биология</t>
  </si>
  <si>
    <t>География</t>
  </si>
  <si>
    <t>Математика</t>
  </si>
  <si>
    <t>Информатика ИКТ</t>
  </si>
  <si>
    <t>Основы безопасности жизнедеятельности</t>
  </si>
  <si>
    <t>всего часов сем</t>
  </si>
  <si>
    <t>Всего часов за год</t>
  </si>
  <si>
    <t>2 сент-8 сент</t>
  </si>
  <si>
    <t>30 сент-6 окт</t>
  </si>
  <si>
    <t>28 окт-3 нояб</t>
  </si>
  <si>
    <t>25 нояб-1 дек</t>
  </si>
  <si>
    <t>23 дек-31 дек</t>
  </si>
  <si>
    <t>29 дек - 5 янв</t>
  </si>
  <si>
    <t>27 янв-2 февр</t>
  </si>
  <si>
    <t>24 февр- 2 марта</t>
  </si>
  <si>
    <t>31 март-6 апр</t>
  </si>
  <si>
    <t>28 апр - 4 мая</t>
  </si>
  <si>
    <t>26мая - 1 июня</t>
  </si>
  <si>
    <t>23 июнь-30 июнь</t>
  </si>
  <si>
    <t>курс 2</t>
  </si>
  <si>
    <t>1 сент-7 сент</t>
  </si>
  <si>
    <t>29 сен -5 окт</t>
  </si>
  <si>
    <t>27 окт-2 нояб</t>
  </si>
  <si>
    <t>24 нояб-30 нояб</t>
  </si>
  <si>
    <t>22 дек-31 дек</t>
  </si>
  <si>
    <t>29 дек - 4 янв</t>
  </si>
  <si>
    <t>Основы фотографии</t>
  </si>
  <si>
    <t>Информационно-коммуникационные технологии в профессиональной деятельности</t>
  </si>
  <si>
    <t>Выполнение работ ретушера</t>
  </si>
  <si>
    <t>Основы ретуши и компьютерного дизайна фотографических изображений</t>
  </si>
  <si>
    <t>ОДБ 13</t>
  </si>
  <si>
    <t>Физическая культура</t>
  </si>
  <si>
    <t>Основы фотографиии</t>
  </si>
  <si>
    <t>Выполнение работ фотографа</t>
  </si>
  <si>
    <t>Основы техники и технологии фотосъемки</t>
  </si>
  <si>
    <t>Выполнение работ фотолаборанта</t>
  </si>
  <si>
    <t>Основы обработки фотоматериалов</t>
  </si>
  <si>
    <t>МДК 02.02</t>
  </si>
  <si>
    <t>Технология автоматизированной проявки и печати</t>
  </si>
  <si>
    <t>Основы культуры профессионального общения</t>
  </si>
  <si>
    <t>Экономические и правовые основы профессиональной деятельности</t>
  </si>
  <si>
    <t>Безопасность жизнедеятельности</t>
  </si>
  <si>
    <t>Основы поиска работы, трудоустройства</t>
  </si>
  <si>
    <t>Производственная практика</t>
  </si>
  <si>
    <t>курс 3</t>
  </si>
  <si>
    <t>26 янв-1 февр</t>
  </si>
  <si>
    <t>УТВЕРЖДАЮ</t>
  </si>
  <si>
    <t>__________________/К.В.Костюк/</t>
  </si>
  <si>
    <t xml:space="preserve">           КАЛЕНДАРНЫЙ УЧЕБНЫЙ ГРАФИК</t>
  </si>
  <si>
    <t>Квалификация:</t>
  </si>
  <si>
    <t>Форма обучения - очная</t>
  </si>
  <si>
    <t>на базе основного общего образования</t>
  </si>
  <si>
    <t>ОКПР 19460 "Фотограф" 3 разряда</t>
  </si>
  <si>
    <t>ОКПР 19467 "Фотолаборант" 3 разряда</t>
  </si>
  <si>
    <t>ОКПР 18066 "Ретушер" 3 разряда</t>
  </si>
  <si>
    <t>Нормативный срок обучения 2 года и 5 месяцев</t>
  </si>
  <si>
    <t>Безопасность жизнедеятельность</t>
  </si>
  <si>
    <t>Основы поиска работы.трудоустройство</t>
  </si>
  <si>
    <t>Основы техники и технологии фотосьмки</t>
  </si>
  <si>
    <t>УП.01.</t>
  </si>
  <si>
    <t>ПП 01</t>
  </si>
  <si>
    <t>МДК. 01</t>
  </si>
  <si>
    <t>Основы технологии обработки фотоматериалов</t>
  </si>
  <si>
    <t>МДК 02.01</t>
  </si>
  <si>
    <t>Технологии автоматизированной проявки и печати</t>
  </si>
  <si>
    <t>УП 02</t>
  </si>
  <si>
    <t>ПП 02</t>
  </si>
  <si>
    <t>Безопасность жизнедеяельности</t>
  </si>
  <si>
    <t>МДК 03.01</t>
  </si>
  <si>
    <t>Э</t>
  </si>
  <si>
    <t>Основзображенийы ретуши и компьютерного дизайна фотографических и</t>
  </si>
  <si>
    <t>Каникулы</t>
  </si>
  <si>
    <t>Комитет по образованию</t>
  </si>
  <si>
    <t>Санкт-Петербургское государственное бюджетное профессиональное образовательное учреждение</t>
  </si>
  <si>
    <t>"Оптико-механический лицей"</t>
  </si>
  <si>
    <t>Директор СП ГБПОУ "ОМЛ"</t>
  </si>
  <si>
    <t>Рассмотренно и принято</t>
  </si>
  <si>
    <t xml:space="preserve">на заседании Педагогического </t>
  </si>
  <si>
    <t>совета СП ГБПОУ "ОМЛ"</t>
  </si>
  <si>
    <t xml:space="preserve">основной профессиональной образовательной программы среднего образования </t>
  </si>
  <si>
    <t>программы подготовки квалифицированных рабочих, служащих по профессии</t>
  </si>
  <si>
    <t>с получением среднего общего образования</t>
  </si>
  <si>
    <t>на 2013-2014 учебный год</t>
  </si>
  <si>
    <t>Сессия</t>
  </si>
  <si>
    <t>Учебная нагрузка всего</t>
  </si>
  <si>
    <t>ОПОП</t>
  </si>
  <si>
    <t>из них учебной практики</t>
  </si>
  <si>
    <t>Учебная нагрузка</t>
  </si>
  <si>
    <t>Информатика и ИКТ</t>
  </si>
  <si>
    <t>по профессии ППКРС 100118.01 "Фотограф"   Срок обучения 2 года 5 месяцев 1 курс</t>
  </si>
  <si>
    <t xml:space="preserve">3 курс </t>
  </si>
  <si>
    <t xml:space="preserve">2 курс </t>
  </si>
  <si>
    <t>Всего за год</t>
  </si>
  <si>
    <t>29 августа 2013 г.</t>
  </si>
  <si>
    <t>Протокол №16</t>
  </si>
  <si>
    <t>от 29 августа 2013 г.</t>
  </si>
  <si>
    <t>ППКРС 100118.01 ФОТОГРАФ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</si>
</sst>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textRotation="90"/>
    </xf>
    <xf numFmtId="0" fontId="0" fillId="0" borderId="11" xfId="0" applyBorder="1" applyAlignment="1">
      <alignment/>
    </xf>
    <xf numFmtId="0" fontId="3" fillId="22" borderId="11" xfId="0" applyFont="1" applyFill="1" applyBorder="1" applyAlignment="1">
      <alignment wrapText="1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3" fillId="22" borderId="13" xfId="0" applyFont="1" applyFill="1" applyBorder="1" applyAlignment="1">
      <alignment/>
    </xf>
    <xf numFmtId="0" fontId="3" fillId="22" borderId="13" xfId="0" applyFont="1" applyFill="1" applyBorder="1" applyAlignment="1">
      <alignment wrapText="1"/>
    </xf>
    <xf numFmtId="0" fontId="0" fillId="22" borderId="13" xfId="0" applyFill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15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/>
    </xf>
    <xf numFmtId="0" fontId="4" fillId="2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textRotation="90"/>
    </xf>
    <xf numFmtId="0" fontId="2" fillId="0" borderId="11" xfId="0" applyFont="1" applyFill="1" applyBorder="1" applyAlignment="1">
      <alignment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15" borderId="10" xfId="0" applyFont="1" applyFill="1" applyBorder="1" applyAlignment="1">
      <alignment horizontal="center" textRotation="90"/>
    </xf>
    <xf numFmtId="0" fontId="2" fillId="15" borderId="10" xfId="0" applyFont="1" applyFill="1" applyBorder="1" applyAlignment="1">
      <alignment/>
    </xf>
    <xf numFmtId="0" fontId="2" fillId="15" borderId="13" xfId="0" applyFont="1" applyFill="1" applyBorder="1" applyAlignment="1">
      <alignment/>
    </xf>
    <xf numFmtId="0" fontId="2" fillId="15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15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9" borderId="12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4" fillId="22" borderId="13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/>
    </xf>
    <xf numFmtId="0" fontId="4" fillId="22" borderId="12" xfId="0" applyFont="1" applyFill="1" applyBorder="1" applyAlignment="1">
      <alignment wrapText="1"/>
    </xf>
    <xf numFmtId="0" fontId="2" fillId="22" borderId="13" xfId="0" applyFont="1" applyFill="1" applyBorder="1" applyAlignment="1">
      <alignment/>
    </xf>
    <xf numFmtId="0" fontId="2" fillId="0" borderId="12" xfId="0" applyFont="1" applyBorder="1" applyAlignment="1">
      <alignment textRotation="90" wrapText="1"/>
    </xf>
    <xf numFmtId="0" fontId="2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/>
    </xf>
    <xf numFmtId="0" fontId="7" fillId="0" borderId="10" xfId="0" applyFont="1" applyBorder="1" applyAlignment="1">
      <alignment/>
    </xf>
    <xf numFmtId="0" fontId="0" fillId="26" borderId="0" xfId="0" applyFill="1" applyAlignment="1">
      <alignment/>
    </xf>
    <xf numFmtId="0" fontId="0" fillId="0" borderId="17" xfId="0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11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4" fillId="11" borderId="13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15" borderId="12" xfId="0" applyFont="1" applyFill="1" applyBorder="1" applyAlignment="1">
      <alignment/>
    </xf>
    <xf numFmtId="0" fontId="4" fillId="11" borderId="10" xfId="0" applyFont="1" applyFill="1" applyBorder="1" applyAlignment="1">
      <alignment wrapText="1"/>
    </xf>
    <xf numFmtId="0" fontId="4" fillId="11" borderId="13" xfId="0" applyFont="1" applyFill="1" applyBorder="1" applyAlignment="1">
      <alignment wrapText="1"/>
    </xf>
    <xf numFmtId="0" fontId="2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wrapText="1"/>
    </xf>
    <xf numFmtId="0" fontId="0" fillId="12" borderId="0" xfId="0" applyFill="1" applyAlignment="1">
      <alignment/>
    </xf>
    <xf numFmtId="0" fontId="2" fillId="24" borderId="11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2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0" fontId="4" fillId="27" borderId="10" xfId="0" applyFont="1" applyFill="1" applyBorder="1" applyAlignment="1">
      <alignment/>
    </xf>
    <xf numFmtId="0" fontId="4" fillId="27" borderId="10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2" fillId="10" borderId="12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2" fillId="10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wrapText="1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2" borderId="10" xfId="0" applyFont="1" applyFill="1" applyBorder="1" applyAlignment="1">
      <alignment horizontal="center" wrapText="1"/>
    </xf>
    <xf numFmtId="0" fontId="0" fillId="25" borderId="12" xfId="0" applyFont="1" applyFill="1" applyBorder="1" applyAlignment="1">
      <alignment/>
    </xf>
    <xf numFmtId="0" fontId="0" fillId="22" borderId="11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wrapText="1"/>
    </xf>
    <xf numFmtId="0" fontId="4" fillId="10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/>
    </xf>
    <xf numFmtId="0" fontId="2" fillId="26" borderId="13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0" fontId="0" fillId="15" borderId="10" xfId="0" applyFill="1" applyBorder="1" applyAlignment="1">
      <alignment horizontal="center" textRotation="90"/>
    </xf>
    <xf numFmtId="0" fontId="0" fillId="15" borderId="10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0" xfId="0" applyFont="1" applyFill="1" applyBorder="1" applyAlignment="1">
      <alignment/>
    </xf>
    <xf numFmtId="0" fontId="3" fillId="15" borderId="11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0" borderId="11" xfId="0" applyBorder="1" applyAlignment="1">
      <alignment horizontal="left"/>
    </xf>
    <xf numFmtId="0" fontId="0" fillId="22" borderId="12" xfId="0" applyFill="1" applyBorder="1" applyAlignment="1">
      <alignment/>
    </xf>
    <xf numFmtId="0" fontId="0" fillId="22" borderId="10" xfId="0" applyFill="1" applyBorder="1" applyAlignment="1">
      <alignment horizontal="center" vertical="center"/>
    </xf>
    <xf numFmtId="0" fontId="2" fillId="10" borderId="12" xfId="0" applyFont="1" applyFill="1" applyBorder="1" applyAlignment="1">
      <alignment textRotation="90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textRotation="90"/>
    </xf>
    <xf numFmtId="0" fontId="2" fillId="29" borderId="14" xfId="0" applyFont="1" applyFill="1" applyBorder="1" applyAlignment="1">
      <alignment wrapTex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26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15" borderId="18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textRotation="90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2" borderId="13" xfId="0" applyFont="1" applyFill="1" applyBorder="1" applyAlignment="1">
      <alignment horizontal="center" wrapText="1"/>
    </xf>
    <xf numFmtId="0" fontId="3" fillId="22" borderId="11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textRotation="92" wrapText="1"/>
    </xf>
    <xf numFmtId="0" fontId="0" fillId="0" borderId="18" xfId="0" applyBorder="1" applyAlignment="1">
      <alignment horizontal="center" vertical="center" textRotation="92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5" borderId="16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6" xfId="0" applyFill="1" applyBorder="1" applyAlignment="1">
      <alignment horizontal="center" wrapText="1"/>
    </xf>
    <xf numFmtId="0" fontId="0" fillId="15" borderId="18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2" borderId="11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 wrapText="1"/>
    </xf>
    <xf numFmtId="0" fontId="3" fillId="15" borderId="16" xfId="0" applyFont="1" applyFill="1" applyBorder="1" applyAlignment="1">
      <alignment horizontal="center" wrapText="1"/>
    </xf>
    <xf numFmtId="0" fontId="3" fillId="15" borderId="18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15" borderId="16" xfId="0" applyFill="1" applyBorder="1" applyAlignment="1">
      <alignment horizontal="center" vertical="top" wrapText="1"/>
    </xf>
    <xf numFmtId="0" fontId="0" fillId="15" borderId="15" xfId="0" applyFill="1" applyBorder="1" applyAlignment="1">
      <alignment horizontal="center" vertical="top" wrapText="1"/>
    </xf>
    <xf numFmtId="0" fontId="0" fillId="15" borderId="18" xfId="0" applyFill="1" applyBorder="1" applyAlignment="1">
      <alignment horizontal="center" vertical="top" wrapText="1"/>
    </xf>
    <xf numFmtId="0" fontId="0" fillId="15" borderId="15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15" borderId="16" xfId="0" applyFont="1" applyFill="1" applyBorder="1" applyAlignment="1">
      <alignment horizontal="center" vertical="top"/>
    </xf>
    <xf numFmtId="0" fontId="3" fillId="15" borderId="18" xfId="0" applyFont="1" applyFill="1" applyBorder="1" applyAlignment="1">
      <alignment horizontal="center" vertical="top"/>
    </xf>
    <xf numFmtId="0" fontId="3" fillId="15" borderId="10" xfId="0" applyFont="1" applyFill="1" applyBorder="1" applyAlignment="1">
      <alignment horizontal="center" vertical="top"/>
    </xf>
    <xf numFmtId="0" fontId="3" fillId="22" borderId="13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2" wrapText="1"/>
    </xf>
    <xf numFmtId="0" fontId="2" fillId="0" borderId="18" xfId="0" applyFont="1" applyBorder="1" applyAlignment="1">
      <alignment horizontal="center" vertical="center" textRotation="92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 wrapText="1"/>
    </xf>
    <xf numFmtId="0" fontId="2" fillId="15" borderId="18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22" borderId="10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/>
    </xf>
    <xf numFmtId="0" fontId="4" fillId="22" borderId="16" xfId="0" applyFont="1" applyFill="1" applyBorder="1" applyAlignment="1">
      <alignment/>
    </xf>
    <xf numFmtId="0" fontId="4" fillId="22" borderId="18" xfId="0" applyFon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4" fillId="11" borderId="16" xfId="0" applyFont="1" applyFill="1" applyBorder="1" applyAlignment="1">
      <alignment vertical="top"/>
    </xf>
    <xf numFmtId="0" fontId="4" fillId="11" borderId="18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/>
    </xf>
    <xf numFmtId="0" fontId="0" fillId="24" borderId="19" xfId="0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textRotation="90"/>
    </xf>
    <xf numFmtId="0" fontId="2" fillId="10" borderId="15" xfId="0" applyFont="1" applyFill="1" applyBorder="1" applyAlignment="1">
      <alignment horizontal="center" textRotation="90"/>
    </xf>
    <xf numFmtId="0" fontId="2" fillId="10" borderId="18" xfId="0" applyFont="1" applyFill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84"/>
  <sheetViews>
    <sheetView view="pageLayout" zoomScale="75" zoomScaleNormal="75" zoomScaleSheetLayoutView="75" zoomScalePageLayoutView="75" workbookViewId="0" topLeftCell="O51">
      <selection activeCell="AX96" sqref="AX96"/>
    </sheetView>
  </sheetViews>
  <sheetFormatPr defaultColWidth="9.00390625" defaultRowHeight="12.75"/>
  <cols>
    <col min="1" max="1" width="2.625" style="0" customWidth="1"/>
    <col min="2" max="2" width="10.75390625" style="0" customWidth="1"/>
    <col min="3" max="3" width="20.625" style="0" customWidth="1"/>
    <col min="4" max="4" width="9.25390625" style="0" customWidth="1"/>
    <col min="5" max="5" width="6.625" style="126" customWidth="1"/>
    <col min="6" max="21" width="4.75390625" style="0" customWidth="1"/>
    <col min="22" max="22" width="4.75390625" style="20" customWidth="1"/>
    <col min="23" max="49" width="4.75390625" style="0" customWidth="1"/>
    <col min="50" max="50" width="6.25390625" style="0" customWidth="1"/>
    <col min="51" max="51" width="6.00390625" style="0" customWidth="1"/>
  </cols>
  <sheetData>
    <row r="1" spans="2:33" ht="26.25">
      <c r="B1" s="22" t="s">
        <v>175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AB1" s="177"/>
      <c r="AC1" s="177"/>
      <c r="AD1" s="177"/>
      <c r="AE1" s="177"/>
      <c r="AF1" s="177"/>
      <c r="AG1" s="177"/>
    </row>
    <row r="2" spans="1:51" ht="84.75" customHeight="1">
      <c r="A2" s="207" t="s">
        <v>8</v>
      </c>
      <c r="B2" s="207" t="s">
        <v>9</v>
      </c>
      <c r="C2" s="207" t="s">
        <v>0</v>
      </c>
      <c r="D2" s="207" t="s">
        <v>1</v>
      </c>
      <c r="E2" s="208" t="s">
        <v>170</v>
      </c>
      <c r="F2" s="2" t="s">
        <v>44</v>
      </c>
      <c r="G2" s="206" t="s">
        <v>4</v>
      </c>
      <c r="H2" s="206"/>
      <c r="I2" s="206"/>
      <c r="J2" s="2" t="s">
        <v>45</v>
      </c>
      <c r="K2" s="206" t="s">
        <v>5</v>
      </c>
      <c r="L2" s="206"/>
      <c r="M2" s="206"/>
      <c r="N2" s="2" t="s">
        <v>46</v>
      </c>
      <c r="O2" s="206" t="s">
        <v>6</v>
      </c>
      <c r="P2" s="206"/>
      <c r="Q2" s="206"/>
      <c r="R2" s="2" t="s">
        <v>47</v>
      </c>
      <c r="S2" s="199" t="s">
        <v>7</v>
      </c>
      <c r="T2" s="200"/>
      <c r="U2" s="201"/>
      <c r="V2" s="19" t="s">
        <v>48</v>
      </c>
      <c r="W2" s="14" t="s">
        <v>43</v>
      </c>
      <c r="X2" s="11" t="s">
        <v>49</v>
      </c>
      <c r="Y2" s="206" t="s">
        <v>35</v>
      </c>
      <c r="Z2" s="206"/>
      <c r="AA2" s="206"/>
      <c r="AB2" s="2" t="s">
        <v>50</v>
      </c>
      <c r="AC2" s="206" t="s">
        <v>36</v>
      </c>
      <c r="AD2" s="206"/>
      <c r="AE2" s="206"/>
      <c r="AF2" s="2" t="s">
        <v>51</v>
      </c>
      <c r="AG2" s="199" t="s">
        <v>37</v>
      </c>
      <c r="AH2" s="200"/>
      <c r="AI2" s="200"/>
      <c r="AJ2" s="201"/>
      <c r="AK2" s="2" t="s">
        <v>52</v>
      </c>
      <c r="AL2" s="199" t="s">
        <v>38</v>
      </c>
      <c r="AM2" s="200"/>
      <c r="AN2" s="200"/>
      <c r="AO2" s="2" t="s">
        <v>53</v>
      </c>
      <c r="AP2" s="199" t="s">
        <v>39</v>
      </c>
      <c r="AQ2" s="200"/>
      <c r="AR2" s="200"/>
      <c r="AS2" s="2" t="s">
        <v>54</v>
      </c>
      <c r="AT2" s="199" t="s">
        <v>40</v>
      </c>
      <c r="AU2" s="200"/>
      <c r="AV2" s="201"/>
      <c r="AW2" s="2" t="s">
        <v>55</v>
      </c>
      <c r="AX2" s="1" t="s">
        <v>91</v>
      </c>
      <c r="AY2" s="28" t="s">
        <v>92</v>
      </c>
    </row>
    <row r="3" spans="1:51" ht="12.75">
      <c r="A3" s="207"/>
      <c r="B3" s="207"/>
      <c r="C3" s="207"/>
      <c r="D3" s="207"/>
      <c r="E3" s="209"/>
      <c r="F3" s="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5"/>
      <c r="V3" s="15"/>
      <c r="W3" s="74"/>
      <c r="X3" s="1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75"/>
      <c r="AY3" s="68"/>
    </row>
    <row r="4" spans="1:51" ht="12.75">
      <c r="A4" s="207"/>
      <c r="B4" s="207"/>
      <c r="C4" s="207"/>
      <c r="D4" s="207"/>
      <c r="E4" s="209"/>
      <c r="F4" s="3">
        <v>35</v>
      </c>
      <c r="G4" s="3">
        <v>36</v>
      </c>
      <c r="H4" s="3">
        <v>37</v>
      </c>
      <c r="I4" s="3">
        <v>38</v>
      </c>
      <c r="J4" s="3">
        <v>39</v>
      </c>
      <c r="K4" s="3">
        <v>40</v>
      </c>
      <c r="L4" s="3">
        <v>41</v>
      </c>
      <c r="M4" s="3">
        <v>42</v>
      </c>
      <c r="N4" s="3">
        <v>44</v>
      </c>
      <c r="O4" s="3">
        <v>45</v>
      </c>
      <c r="P4" s="3">
        <v>46</v>
      </c>
      <c r="Q4" s="3">
        <v>47</v>
      </c>
      <c r="R4" s="3">
        <v>48</v>
      </c>
      <c r="S4" s="3">
        <v>49</v>
      </c>
      <c r="T4" s="3">
        <v>50</v>
      </c>
      <c r="U4" s="15">
        <v>51</v>
      </c>
      <c r="V4" s="15">
        <v>52</v>
      </c>
      <c r="W4" s="74"/>
      <c r="X4" s="162">
        <v>1</v>
      </c>
      <c r="Y4" s="163">
        <v>2</v>
      </c>
      <c r="Z4" s="10">
        <v>3</v>
      </c>
      <c r="AA4" s="10">
        <v>4</v>
      </c>
      <c r="AB4" s="10">
        <v>5</v>
      </c>
      <c r="AC4" s="10">
        <v>6</v>
      </c>
      <c r="AD4" s="10">
        <v>7</v>
      </c>
      <c r="AE4" s="10">
        <v>8</v>
      </c>
      <c r="AF4" s="10">
        <v>9</v>
      </c>
      <c r="AG4" s="10">
        <v>10</v>
      </c>
      <c r="AH4" s="10">
        <v>11</v>
      </c>
      <c r="AI4" s="10">
        <v>12</v>
      </c>
      <c r="AJ4" s="10">
        <v>13</v>
      </c>
      <c r="AK4" s="10">
        <v>14</v>
      </c>
      <c r="AL4" s="10">
        <v>15</v>
      </c>
      <c r="AM4" s="10">
        <v>16</v>
      </c>
      <c r="AN4" s="10">
        <v>17</v>
      </c>
      <c r="AO4" s="10">
        <v>18</v>
      </c>
      <c r="AP4" s="10">
        <v>19</v>
      </c>
      <c r="AQ4" s="10">
        <v>20</v>
      </c>
      <c r="AR4" s="10">
        <v>21</v>
      </c>
      <c r="AS4" s="10">
        <v>22</v>
      </c>
      <c r="AT4" s="10">
        <v>23</v>
      </c>
      <c r="AU4" s="10">
        <v>24</v>
      </c>
      <c r="AV4" s="10">
        <v>25</v>
      </c>
      <c r="AW4" s="10">
        <v>26</v>
      </c>
      <c r="AX4" s="75"/>
      <c r="AY4" s="68"/>
    </row>
    <row r="5" spans="1:51" ht="12.75">
      <c r="A5" s="207"/>
      <c r="B5" s="207"/>
      <c r="C5" s="207"/>
      <c r="D5" s="207"/>
      <c r="E5" s="209"/>
      <c r="F5" s="3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/>
      <c r="V5" s="15"/>
      <c r="W5" s="74"/>
      <c r="X5" s="162"/>
      <c r="Y5" s="16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75"/>
      <c r="AY5" s="68"/>
    </row>
    <row r="6" spans="1:51" ht="12.75">
      <c r="A6" s="207"/>
      <c r="B6" s="207"/>
      <c r="C6" s="207"/>
      <c r="D6" s="207"/>
      <c r="E6" s="210"/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15">
        <v>16</v>
      </c>
      <c r="V6" s="15">
        <v>17</v>
      </c>
      <c r="W6" s="74"/>
      <c r="X6" s="162">
        <v>18</v>
      </c>
      <c r="Y6" s="163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3">
        <v>36</v>
      </c>
      <c r="AQ6" s="3">
        <v>37</v>
      </c>
      <c r="AR6" s="3">
        <v>38</v>
      </c>
      <c r="AS6" s="3">
        <v>39</v>
      </c>
      <c r="AT6" s="3">
        <v>40</v>
      </c>
      <c r="AU6" s="3">
        <v>41</v>
      </c>
      <c r="AV6" s="3">
        <v>42</v>
      </c>
      <c r="AW6" s="3">
        <v>43</v>
      </c>
      <c r="AX6" s="75"/>
      <c r="AY6" s="68"/>
    </row>
    <row r="7" spans="1:51" ht="15" customHeight="1">
      <c r="A7" s="146"/>
      <c r="B7" s="202" t="s">
        <v>65</v>
      </c>
      <c r="C7" s="204" t="s">
        <v>66</v>
      </c>
      <c r="D7" s="147" t="s">
        <v>12</v>
      </c>
      <c r="E7" s="173">
        <v>943</v>
      </c>
      <c r="F7" s="147">
        <f>SUM(F9,F11,F13,F15,F17,F19,F21,F23,F25,F27,F29,F31)</f>
        <v>23</v>
      </c>
      <c r="G7" s="147">
        <f aca="true" t="shared" si="0" ref="G7:V7">SUM(G9,G11,G13,G15,G17,G19,G21,G23,G25,G27,G29,G31)</f>
        <v>23</v>
      </c>
      <c r="H7" s="147">
        <f t="shared" si="0"/>
        <v>23</v>
      </c>
      <c r="I7" s="147">
        <f t="shared" si="0"/>
        <v>23</v>
      </c>
      <c r="J7" s="147">
        <f t="shared" si="0"/>
        <v>23</v>
      </c>
      <c r="K7" s="147">
        <f t="shared" si="0"/>
        <v>23</v>
      </c>
      <c r="L7" s="147">
        <f t="shared" si="0"/>
        <v>23</v>
      </c>
      <c r="M7" s="147">
        <f t="shared" si="0"/>
        <v>23</v>
      </c>
      <c r="N7" s="147">
        <f t="shared" si="0"/>
        <v>23</v>
      </c>
      <c r="O7" s="147">
        <f t="shared" si="0"/>
        <v>23</v>
      </c>
      <c r="P7" s="147">
        <f t="shared" si="0"/>
        <v>23</v>
      </c>
      <c r="Q7" s="147">
        <f t="shared" si="0"/>
        <v>23</v>
      </c>
      <c r="R7" s="147">
        <f t="shared" si="0"/>
        <v>23</v>
      </c>
      <c r="S7" s="147">
        <f t="shared" si="0"/>
        <v>23</v>
      </c>
      <c r="T7" s="147">
        <f t="shared" si="0"/>
        <v>23</v>
      </c>
      <c r="U7" s="147">
        <f t="shared" si="0"/>
        <v>23</v>
      </c>
      <c r="V7" s="147">
        <f t="shared" si="0"/>
        <v>23</v>
      </c>
      <c r="W7" s="148">
        <f>SUM(F7:V7)</f>
        <v>391</v>
      </c>
      <c r="X7" s="163">
        <f>SUM(X9,X11,X13,X15,X17,X19,X21,X23,X25,X27,X29,X31)</f>
        <v>0</v>
      </c>
      <c r="Y7" s="163">
        <f aca="true" t="shared" si="1" ref="Y7:AW7">SUM(Y9,Y11,Y13,Y15,Y17,Y19,Y21,Y23,Y25,Y27,Y29,Y31)</f>
        <v>0</v>
      </c>
      <c r="Z7" s="147">
        <f t="shared" si="1"/>
        <v>23</v>
      </c>
      <c r="AA7" s="147">
        <f t="shared" si="1"/>
        <v>23</v>
      </c>
      <c r="AB7" s="147">
        <f t="shared" si="1"/>
        <v>23</v>
      </c>
      <c r="AC7" s="147">
        <f t="shared" si="1"/>
        <v>23</v>
      </c>
      <c r="AD7" s="147">
        <f t="shared" si="1"/>
        <v>23</v>
      </c>
      <c r="AE7" s="147">
        <f t="shared" si="1"/>
        <v>23</v>
      </c>
      <c r="AF7" s="147">
        <f t="shared" si="1"/>
        <v>23</v>
      </c>
      <c r="AG7" s="147">
        <f t="shared" si="1"/>
        <v>23</v>
      </c>
      <c r="AH7" s="147">
        <f t="shared" si="1"/>
        <v>23</v>
      </c>
      <c r="AI7" s="147">
        <f t="shared" si="1"/>
        <v>23</v>
      </c>
      <c r="AJ7" s="147">
        <f t="shared" si="1"/>
        <v>23</v>
      </c>
      <c r="AK7" s="147">
        <f t="shared" si="1"/>
        <v>23</v>
      </c>
      <c r="AL7" s="147">
        <f t="shared" si="1"/>
        <v>23</v>
      </c>
      <c r="AM7" s="147">
        <f t="shared" si="1"/>
        <v>23</v>
      </c>
      <c r="AN7" s="147">
        <f t="shared" si="1"/>
        <v>23</v>
      </c>
      <c r="AO7" s="147">
        <f t="shared" si="1"/>
        <v>23</v>
      </c>
      <c r="AP7" s="147">
        <f t="shared" si="1"/>
        <v>23</v>
      </c>
      <c r="AQ7" s="147">
        <f t="shared" si="1"/>
        <v>23</v>
      </c>
      <c r="AR7" s="147">
        <f t="shared" si="1"/>
        <v>23</v>
      </c>
      <c r="AS7" s="147">
        <f t="shared" si="1"/>
        <v>23</v>
      </c>
      <c r="AT7" s="147">
        <f t="shared" si="1"/>
        <v>23</v>
      </c>
      <c r="AU7" s="147">
        <f t="shared" si="1"/>
        <v>23</v>
      </c>
      <c r="AV7" s="147">
        <f t="shared" si="1"/>
        <v>23</v>
      </c>
      <c r="AW7" s="147">
        <f t="shared" si="1"/>
        <v>23</v>
      </c>
      <c r="AX7" s="75">
        <f>SUM(X7:AW7)</f>
        <v>552</v>
      </c>
      <c r="AY7" s="68">
        <f aca="true" t="shared" si="2" ref="AY7:AY38">SUM(W7,AX7)</f>
        <v>943</v>
      </c>
    </row>
    <row r="8" spans="1:94" s="25" customFormat="1" ht="12.75" customHeight="1">
      <c r="A8" s="146"/>
      <c r="B8" s="203"/>
      <c r="C8" s="205"/>
      <c r="D8" s="147" t="s">
        <v>13</v>
      </c>
      <c r="E8" s="172">
        <v>472</v>
      </c>
      <c r="F8" s="147">
        <f>SUM(F10,F12,F14,F16,F18,F20,F22,F24,F26,F28,F30,F32)</f>
        <v>12</v>
      </c>
      <c r="G8" s="147">
        <f aca="true" t="shared" si="3" ref="G8:V8">SUM(G10,G12,G14,G16,G18,G20,G22,G24,G26,G28,G30,G32)</f>
        <v>11</v>
      </c>
      <c r="H8" s="147">
        <f t="shared" si="3"/>
        <v>12</v>
      </c>
      <c r="I8" s="147">
        <f t="shared" si="3"/>
        <v>11</v>
      </c>
      <c r="J8" s="147">
        <f t="shared" si="3"/>
        <v>12</v>
      </c>
      <c r="K8" s="147">
        <f t="shared" si="3"/>
        <v>11</v>
      </c>
      <c r="L8" s="147">
        <f t="shared" si="3"/>
        <v>12</v>
      </c>
      <c r="M8" s="147">
        <f t="shared" si="3"/>
        <v>11</v>
      </c>
      <c r="N8" s="147">
        <f t="shared" si="3"/>
        <v>12</v>
      </c>
      <c r="O8" s="147">
        <f t="shared" si="3"/>
        <v>11</v>
      </c>
      <c r="P8" s="147">
        <f t="shared" si="3"/>
        <v>12</v>
      </c>
      <c r="Q8" s="147">
        <f t="shared" si="3"/>
        <v>11</v>
      </c>
      <c r="R8" s="147">
        <f t="shared" si="3"/>
        <v>12</v>
      </c>
      <c r="S8" s="147">
        <f t="shared" si="3"/>
        <v>11</v>
      </c>
      <c r="T8" s="147">
        <f t="shared" si="3"/>
        <v>12</v>
      </c>
      <c r="U8" s="147">
        <f t="shared" si="3"/>
        <v>12</v>
      </c>
      <c r="V8" s="147">
        <f t="shared" si="3"/>
        <v>11</v>
      </c>
      <c r="W8" s="148">
        <f>SUM(F8:V8)</f>
        <v>196</v>
      </c>
      <c r="X8" s="162">
        <f>SUM(X10,X12,X14,X16,X18,X20,X22,X24,X26,X28,X30,X32)</f>
        <v>0</v>
      </c>
      <c r="Y8" s="162">
        <f aca="true" t="shared" si="4" ref="Y8:AW8">SUM(Y10,Y12,Y14,Y16,Y18,Y20,Y22,Y24,Y26,Y28,Y30,Y32)</f>
        <v>0</v>
      </c>
      <c r="Z8" s="149">
        <f t="shared" si="4"/>
        <v>12</v>
      </c>
      <c r="AA8" s="149">
        <f t="shared" si="4"/>
        <v>11</v>
      </c>
      <c r="AB8" s="149">
        <f t="shared" si="4"/>
        <v>12</v>
      </c>
      <c r="AC8" s="149">
        <f t="shared" si="4"/>
        <v>11</v>
      </c>
      <c r="AD8" s="149">
        <f t="shared" si="4"/>
        <v>12</v>
      </c>
      <c r="AE8" s="149">
        <f t="shared" si="4"/>
        <v>11</v>
      </c>
      <c r="AF8" s="149">
        <f t="shared" si="4"/>
        <v>12</v>
      </c>
      <c r="AG8" s="149">
        <f t="shared" si="4"/>
        <v>11</v>
      </c>
      <c r="AH8" s="149">
        <f t="shared" si="4"/>
        <v>12</v>
      </c>
      <c r="AI8" s="149">
        <f t="shared" si="4"/>
        <v>11</v>
      </c>
      <c r="AJ8" s="149">
        <f t="shared" si="4"/>
        <v>12</v>
      </c>
      <c r="AK8" s="149">
        <f t="shared" si="4"/>
        <v>11</v>
      </c>
      <c r="AL8" s="149">
        <f t="shared" si="4"/>
        <v>12</v>
      </c>
      <c r="AM8" s="149">
        <f t="shared" si="4"/>
        <v>11</v>
      </c>
      <c r="AN8" s="149">
        <f t="shared" si="4"/>
        <v>12</v>
      </c>
      <c r="AO8" s="149">
        <f t="shared" si="4"/>
        <v>11</v>
      </c>
      <c r="AP8" s="149">
        <f t="shared" si="4"/>
        <v>12</v>
      </c>
      <c r="AQ8" s="149">
        <f t="shared" si="4"/>
        <v>11</v>
      </c>
      <c r="AR8" s="149">
        <f t="shared" si="4"/>
        <v>12</v>
      </c>
      <c r="AS8" s="149">
        <f t="shared" si="4"/>
        <v>11</v>
      </c>
      <c r="AT8" s="149">
        <f t="shared" si="4"/>
        <v>12</v>
      </c>
      <c r="AU8" s="149">
        <f t="shared" si="4"/>
        <v>11</v>
      </c>
      <c r="AV8" s="149">
        <f t="shared" si="4"/>
        <v>12</v>
      </c>
      <c r="AW8" s="149">
        <f t="shared" si="4"/>
        <v>11</v>
      </c>
      <c r="AX8" s="75">
        <f>SUM(X8:AW8)</f>
        <v>276</v>
      </c>
      <c r="AY8" s="68">
        <f t="shared" si="2"/>
        <v>472</v>
      </c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</row>
    <row r="9" spans="1:51" ht="12.75">
      <c r="A9" s="1"/>
      <c r="B9" s="195" t="s">
        <v>67</v>
      </c>
      <c r="C9" s="197" t="s">
        <v>79</v>
      </c>
      <c r="D9" s="3" t="s">
        <v>12</v>
      </c>
      <c r="E9" s="124">
        <f>W9+AX9</f>
        <v>41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15">
        <v>1</v>
      </c>
      <c r="V9" s="15">
        <v>1</v>
      </c>
      <c r="W9" s="74">
        <f aca="true" t="shared" si="5" ref="W9:W32">SUM(F9:V9)</f>
        <v>17</v>
      </c>
      <c r="X9" s="162">
        <v>0</v>
      </c>
      <c r="Y9" s="163">
        <v>0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v>1</v>
      </c>
      <c r="AW9" s="3">
        <v>1</v>
      </c>
      <c r="AX9" s="75">
        <f>SUM(X9:AW9)</f>
        <v>24</v>
      </c>
      <c r="AY9" s="68">
        <f t="shared" si="2"/>
        <v>41</v>
      </c>
    </row>
    <row r="10" spans="1:51" ht="12.75">
      <c r="A10" s="1"/>
      <c r="B10" s="196"/>
      <c r="C10" s="198"/>
      <c r="D10" s="3" t="s">
        <v>13</v>
      </c>
      <c r="E10" s="124">
        <f aca="true" t="shared" si="6" ref="E10:E61">W10+AX10</f>
        <v>20</v>
      </c>
      <c r="F10" s="3"/>
      <c r="G10" s="3">
        <v>1</v>
      </c>
      <c r="H10" s="3"/>
      <c r="I10" s="3">
        <v>1</v>
      </c>
      <c r="J10" s="3"/>
      <c r="K10" s="3">
        <v>1</v>
      </c>
      <c r="L10" s="3"/>
      <c r="M10" s="3">
        <v>1</v>
      </c>
      <c r="N10" s="3"/>
      <c r="O10" s="3">
        <v>1</v>
      </c>
      <c r="P10" s="3"/>
      <c r="Q10" s="3">
        <v>1</v>
      </c>
      <c r="R10" s="3"/>
      <c r="S10" s="3">
        <v>1</v>
      </c>
      <c r="T10" s="3"/>
      <c r="U10" s="15">
        <v>1</v>
      </c>
      <c r="V10" s="15"/>
      <c r="W10" s="74">
        <f t="shared" si="5"/>
        <v>8</v>
      </c>
      <c r="X10" s="162"/>
      <c r="Y10" s="163"/>
      <c r="Z10" s="3"/>
      <c r="AA10" s="3">
        <v>1</v>
      </c>
      <c r="AB10" s="3"/>
      <c r="AC10" s="3">
        <v>1</v>
      </c>
      <c r="AD10" s="3"/>
      <c r="AE10" s="3">
        <v>1</v>
      </c>
      <c r="AF10" s="3"/>
      <c r="AG10" s="3">
        <v>1</v>
      </c>
      <c r="AH10" s="3"/>
      <c r="AI10" s="3">
        <v>1</v>
      </c>
      <c r="AJ10" s="3"/>
      <c r="AK10" s="3">
        <v>1</v>
      </c>
      <c r="AL10" s="3"/>
      <c r="AM10" s="3">
        <v>1</v>
      </c>
      <c r="AN10" s="3"/>
      <c r="AO10" s="3">
        <v>1</v>
      </c>
      <c r="AP10" s="3"/>
      <c r="AQ10" s="3">
        <v>1</v>
      </c>
      <c r="AR10" s="3"/>
      <c r="AS10" s="3">
        <v>1</v>
      </c>
      <c r="AT10" s="3"/>
      <c r="AU10" s="3">
        <v>1</v>
      </c>
      <c r="AV10" s="3"/>
      <c r="AW10" s="3">
        <v>1</v>
      </c>
      <c r="AX10" s="75">
        <f>SUM(X10:AW10)</f>
        <v>12</v>
      </c>
      <c r="AY10" s="68">
        <f t="shared" si="2"/>
        <v>20</v>
      </c>
    </row>
    <row r="11" spans="1:51" ht="12.75">
      <c r="A11" s="1"/>
      <c r="B11" s="195" t="s">
        <v>68</v>
      </c>
      <c r="C11" s="197" t="s">
        <v>80</v>
      </c>
      <c r="D11" s="3" t="s">
        <v>12</v>
      </c>
      <c r="E11" s="124">
        <f t="shared" si="6"/>
        <v>82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15">
        <v>2</v>
      </c>
      <c r="V11" s="15">
        <v>2</v>
      </c>
      <c r="W11" s="74">
        <f t="shared" si="5"/>
        <v>34</v>
      </c>
      <c r="X11" s="162">
        <v>0</v>
      </c>
      <c r="Y11" s="163">
        <v>0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3">
        <v>2</v>
      </c>
      <c r="AR11" s="3">
        <v>2</v>
      </c>
      <c r="AS11" s="3">
        <v>2</v>
      </c>
      <c r="AT11" s="3">
        <v>2</v>
      </c>
      <c r="AU11" s="3">
        <v>2</v>
      </c>
      <c r="AV11" s="3">
        <v>2</v>
      </c>
      <c r="AW11" s="3">
        <v>2</v>
      </c>
      <c r="AX11" s="75">
        <f aca="true" t="shared" si="7" ref="AX11:AX32">SUM(X11:AW11)</f>
        <v>48</v>
      </c>
      <c r="AY11" s="68">
        <f t="shared" si="2"/>
        <v>82</v>
      </c>
    </row>
    <row r="12" spans="1:51" ht="12.75">
      <c r="A12" s="1"/>
      <c r="B12" s="196"/>
      <c r="C12" s="198"/>
      <c r="D12" s="3" t="s">
        <v>13</v>
      </c>
      <c r="E12" s="124">
        <f t="shared" si="6"/>
        <v>41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15">
        <v>1</v>
      </c>
      <c r="V12" s="15">
        <v>1</v>
      </c>
      <c r="W12" s="74">
        <f t="shared" si="5"/>
        <v>17</v>
      </c>
      <c r="X12" s="162"/>
      <c r="Y12" s="163"/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75">
        <f t="shared" si="7"/>
        <v>24</v>
      </c>
      <c r="AY12" s="68">
        <f t="shared" si="2"/>
        <v>41</v>
      </c>
    </row>
    <row r="13" spans="1:51" ht="12.75">
      <c r="A13" s="1"/>
      <c r="B13" s="195" t="s">
        <v>69</v>
      </c>
      <c r="C13" s="197" t="s">
        <v>81</v>
      </c>
      <c r="D13" s="3" t="s">
        <v>12</v>
      </c>
      <c r="E13" s="124">
        <f t="shared" si="6"/>
        <v>82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15">
        <v>2</v>
      </c>
      <c r="V13" s="15">
        <v>2</v>
      </c>
      <c r="W13" s="74">
        <f t="shared" si="5"/>
        <v>34</v>
      </c>
      <c r="X13" s="162">
        <v>0</v>
      </c>
      <c r="Y13" s="163">
        <v>0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2</v>
      </c>
      <c r="AO13" s="3">
        <v>2</v>
      </c>
      <c r="AP13" s="3">
        <v>2</v>
      </c>
      <c r="AQ13" s="3">
        <v>2</v>
      </c>
      <c r="AR13" s="3">
        <v>2</v>
      </c>
      <c r="AS13" s="3">
        <v>2</v>
      </c>
      <c r="AT13" s="3">
        <v>2</v>
      </c>
      <c r="AU13" s="3">
        <v>2</v>
      </c>
      <c r="AV13" s="3">
        <v>2</v>
      </c>
      <c r="AW13" s="3">
        <v>2</v>
      </c>
      <c r="AX13" s="75">
        <f t="shared" si="7"/>
        <v>48</v>
      </c>
      <c r="AY13" s="68">
        <f t="shared" si="2"/>
        <v>82</v>
      </c>
    </row>
    <row r="14" spans="1:51" ht="12.75">
      <c r="A14" s="1"/>
      <c r="B14" s="196"/>
      <c r="C14" s="198"/>
      <c r="D14" s="3" t="s">
        <v>13</v>
      </c>
      <c r="E14" s="124">
        <f t="shared" si="6"/>
        <v>41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15">
        <v>1</v>
      </c>
      <c r="V14" s="15">
        <v>1</v>
      </c>
      <c r="W14" s="74">
        <f t="shared" si="5"/>
        <v>17</v>
      </c>
      <c r="X14" s="162"/>
      <c r="Y14" s="163"/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3">
        <v>1</v>
      </c>
      <c r="AT14" s="3">
        <v>1</v>
      </c>
      <c r="AU14" s="3">
        <v>1</v>
      </c>
      <c r="AV14" s="3">
        <v>1</v>
      </c>
      <c r="AW14" s="3">
        <v>1</v>
      </c>
      <c r="AX14" s="75">
        <f t="shared" si="7"/>
        <v>24</v>
      </c>
      <c r="AY14" s="68">
        <f t="shared" si="2"/>
        <v>41</v>
      </c>
    </row>
    <row r="15" spans="1:51" ht="12.75">
      <c r="A15" s="1"/>
      <c r="B15" s="195" t="s">
        <v>70</v>
      </c>
      <c r="C15" s="197" t="s">
        <v>82</v>
      </c>
      <c r="D15" s="3" t="s">
        <v>12</v>
      </c>
      <c r="E15" s="124">
        <f t="shared" si="6"/>
        <v>82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15">
        <v>2</v>
      </c>
      <c r="V15" s="15">
        <v>2</v>
      </c>
      <c r="W15" s="74">
        <f t="shared" si="5"/>
        <v>34</v>
      </c>
      <c r="X15" s="162">
        <v>0</v>
      </c>
      <c r="Y15" s="163">
        <v>0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2</v>
      </c>
      <c r="AQ15" s="3">
        <v>2</v>
      </c>
      <c r="AR15" s="3">
        <v>2</v>
      </c>
      <c r="AS15" s="3">
        <v>2</v>
      </c>
      <c r="AT15" s="3">
        <v>2</v>
      </c>
      <c r="AU15" s="3">
        <v>2</v>
      </c>
      <c r="AV15" s="3">
        <v>2</v>
      </c>
      <c r="AW15" s="3">
        <v>2</v>
      </c>
      <c r="AX15" s="75">
        <f t="shared" si="7"/>
        <v>48</v>
      </c>
      <c r="AY15" s="68">
        <f t="shared" si="2"/>
        <v>82</v>
      </c>
    </row>
    <row r="16" spans="1:51" ht="12.75">
      <c r="A16" s="1"/>
      <c r="B16" s="196"/>
      <c r="C16" s="198"/>
      <c r="D16" s="3" t="s">
        <v>13</v>
      </c>
      <c r="E16" s="124">
        <f t="shared" si="6"/>
        <v>41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15">
        <v>1</v>
      </c>
      <c r="V16" s="15">
        <v>1</v>
      </c>
      <c r="W16" s="74">
        <f t="shared" si="5"/>
        <v>17</v>
      </c>
      <c r="X16" s="162"/>
      <c r="Y16" s="163"/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>
        <v>1</v>
      </c>
      <c r="AN16" s="3">
        <v>1</v>
      </c>
      <c r="AO16" s="3">
        <v>1</v>
      </c>
      <c r="AP16" s="3">
        <v>1</v>
      </c>
      <c r="AQ16" s="3">
        <v>1</v>
      </c>
      <c r="AR16" s="3">
        <v>1</v>
      </c>
      <c r="AS16" s="3">
        <v>1</v>
      </c>
      <c r="AT16" s="3">
        <v>1</v>
      </c>
      <c r="AU16" s="3">
        <v>1</v>
      </c>
      <c r="AV16" s="3">
        <v>1</v>
      </c>
      <c r="AW16" s="3">
        <v>1</v>
      </c>
      <c r="AX16" s="75">
        <f t="shared" si="7"/>
        <v>24</v>
      </c>
      <c r="AY16" s="68">
        <f t="shared" si="2"/>
        <v>41</v>
      </c>
    </row>
    <row r="17" spans="1:51" ht="22.5" customHeight="1">
      <c r="A17" s="1"/>
      <c r="B17" s="195" t="s">
        <v>71</v>
      </c>
      <c r="C17" s="197" t="s">
        <v>83</v>
      </c>
      <c r="D17" s="3" t="s">
        <v>12</v>
      </c>
      <c r="E17" s="124">
        <f t="shared" si="6"/>
        <v>82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15">
        <v>2</v>
      </c>
      <c r="V17" s="15">
        <v>2</v>
      </c>
      <c r="W17" s="74">
        <f t="shared" si="5"/>
        <v>34</v>
      </c>
      <c r="X17" s="162">
        <v>0</v>
      </c>
      <c r="Y17" s="163">
        <v>0</v>
      </c>
      <c r="Z17" s="3">
        <v>2</v>
      </c>
      <c r="AA17" s="3">
        <v>2</v>
      </c>
      <c r="AB17" s="3">
        <v>2</v>
      </c>
      <c r="AC17" s="3">
        <v>2</v>
      </c>
      <c r="AD17" s="3">
        <v>2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>
        <v>2</v>
      </c>
      <c r="AS17" s="3">
        <v>2</v>
      </c>
      <c r="AT17" s="3">
        <v>2</v>
      </c>
      <c r="AU17" s="3">
        <v>2</v>
      </c>
      <c r="AV17" s="3">
        <v>2</v>
      </c>
      <c r="AW17" s="3">
        <v>2</v>
      </c>
      <c r="AX17" s="75">
        <f t="shared" si="7"/>
        <v>48</v>
      </c>
      <c r="AY17" s="68">
        <f t="shared" si="2"/>
        <v>82</v>
      </c>
    </row>
    <row r="18" spans="1:51" ht="17.25" customHeight="1">
      <c r="A18" s="1"/>
      <c r="B18" s="196"/>
      <c r="C18" s="198"/>
      <c r="D18" s="3" t="s">
        <v>13</v>
      </c>
      <c r="E18" s="124">
        <f t="shared" si="6"/>
        <v>41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15">
        <v>1</v>
      </c>
      <c r="V18" s="15">
        <v>1</v>
      </c>
      <c r="W18" s="74">
        <f t="shared" si="5"/>
        <v>17</v>
      </c>
      <c r="X18" s="162"/>
      <c r="Y18" s="163"/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v>1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1</v>
      </c>
      <c r="AV18" s="3">
        <v>1</v>
      </c>
      <c r="AW18" s="3">
        <v>1</v>
      </c>
      <c r="AX18" s="75">
        <f t="shared" si="7"/>
        <v>24</v>
      </c>
      <c r="AY18" s="68">
        <f t="shared" si="2"/>
        <v>41</v>
      </c>
    </row>
    <row r="19" spans="1:51" ht="12.75">
      <c r="A19" s="1"/>
      <c r="B19" s="195" t="s">
        <v>72</v>
      </c>
      <c r="C19" s="197" t="s">
        <v>84</v>
      </c>
      <c r="D19" s="3" t="s">
        <v>12</v>
      </c>
      <c r="E19" s="124">
        <f t="shared" si="6"/>
        <v>82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15">
        <v>2</v>
      </c>
      <c r="V19" s="15">
        <v>2</v>
      </c>
      <c r="W19" s="74">
        <f>SUM(F19:V19)</f>
        <v>34</v>
      </c>
      <c r="X19" s="162">
        <v>0</v>
      </c>
      <c r="Y19" s="163">
        <v>0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>
        <v>2</v>
      </c>
      <c r="AQ19" s="3">
        <v>2</v>
      </c>
      <c r="AR19" s="3">
        <v>2</v>
      </c>
      <c r="AS19" s="3">
        <v>2</v>
      </c>
      <c r="AT19" s="3">
        <v>2</v>
      </c>
      <c r="AU19" s="3">
        <v>2</v>
      </c>
      <c r="AV19" s="3">
        <v>2</v>
      </c>
      <c r="AW19" s="3">
        <v>2</v>
      </c>
      <c r="AX19" s="75">
        <f t="shared" si="7"/>
        <v>48</v>
      </c>
      <c r="AY19" s="68">
        <f t="shared" si="2"/>
        <v>82</v>
      </c>
    </row>
    <row r="20" spans="1:51" ht="12.75">
      <c r="A20" s="1"/>
      <c r="B20" s="196"/>
      <c r="C20" s="198"/>
      <c r="D20" s="3" t="s">
        <v>13</v>
      </c>
      <c r="E20" s="124">
        <f t="shared" si="6"/>
        <v>41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15">
        <v>1</v>
      </c>
      <c r="V20" s="15">
        <v>1</v>
      </c>
      <c r="W20" s="74">
        <f t="shared" si="5"/>
        <v>17</v>
      </c>
      <c r="X20" s="162"/>
      <c r="Y20" s="163"/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N20" s="3">
        <v>1</v>
      </c>
      <c r="AO20" s="3">
        <v>1</v>
      </c>
      <c r="AP20" s="3">
        <v>1</v>
      </c>
      <c r="AQ20" s="3">
        <v>1</v>
      </c>
      <c r="AR20" s="3">
        <v>1</v>
      </c>
      <c r="AS20" s="3">
        <v>1</v>
      </c>
      <c r="AT20" s="3">
        <v>1</v>
      </c>
      <c r="AU20" s="3">
        <v>1</v>
      </c>
      <c r="AV20" s="3">
        <v>1</v>
      </c>
      <c r="AW20" s="3">
        <v>1</v>
      </c>
      <c r="AX20" s="75">
        <f t="shared" si="7"/>
        <v>24</v>
      </c>
      <c r="AY20" s="68">
        <f t="shared" si="2"/>
        <v>41</v>
      </c>
    </row>
    <row r="21" spans="1:51" ht="12.75">
      <c r="A21" s="1"/>
      <c r="B21" s="195" t="s">
        <v>73</v>
      </c>
      <c r="C21" s="197" t="s">
        <v>85</v>
      </c>
      <c r="D21" s="3" t="s">
        <v>12</v>
      </c>
      <c r="E21" s="124">
        <f t="shared" si="6"/>
        <v>82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15">
        <v>2</v>
      </c>
      <c r="V21" s="15">
        <v>2</v>
      </c>
      <c r="W21" s="74">
        <f t="shared" si="5"/>
        <v>34</v>
      </c>
      <c r="X21" s="162">
        <v>0</v>
      </c>
      <c r="Y21" s="163">
        <v>0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3">
        <v>2</v>
      </c>
      <c r="AQ21" s="3">
        <v>2</v>
      </c>
      <c r="AR21" s="3">
        <v>2</v>
      </c>
      <c r="AS21" s="3">
        <v>2</v>
      </c>
      <c r="AT21" s="3">
        <v>2</v>
      </c>
      <c r="AU21" s="3">
        <v>2</v>
      </c>
      <c r="AV21" s="3">
        <v>2</v>
      </c>
      <c r="AW21" s="3">
        <v>2</v>
      </c>
      <c r="AX21" s="75">
        <f t="shared" si="7"/>
        <v>48</v>
      </c>
      <c r="AY21" s="68">
        <f t="shared" si="2"/>
        <v>82</v>
      </c>
    </row>
    <row r="22" spans="1:51" ht="12.75">
      <c r="A22" s="1"/>
      <c r="B22" s="196"/>
      <c r="C22" s="198"/>
      <c r="D22" s="3" t="s">
        <v>13</v>
      </c>
      <c r="E22" s="124">
        <f t="shared" si="6"/>
        <v>41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15">
        <v>1</v>
      </c>
      <c r="V22" s="15">
        <v>1</v>
      </c>
      <c r="W22" s="74">
        <f t="shared" si="5"/>
        <v>17</v>
      </c>
      <c r="X22" s="162"/>
      <c r="Y22" s="163"/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75">
        <f t="shared" si="7"/>
        <v>24</v>
      </c>
      <c r="AY22" s="68">
        <f t="shared" si="2"/>
        <v>41</v>
      </c>
    </row>
    <row r="23" spans="1:51" ht="12.75">
      <c r="A23" s="1"/>
      <c r="B23" s="195" t="s">
        <v>74</v>
      </c>
      <c r="C23" s="197" t="s">
        <v>86</v>
      </c>
      <c r="D23" s="3" t="s">
        <v>12</v>
      </c>
      <c r="E23" s="124">
        <f t="shared" si="6"/>
        <v>41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15">
        <v>1</v>
      </c>
      <c r="V23" s="15">
        <v>1</v>
      </c>
      <c r="W23" s="74">
        <f t="shared" si="5"/>
        <v>17</v>
      </c>
      <c r="X23" s="162">
        <v>0</v>
      </c>
      <c r="Y23" s="163">
        <v>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75">
        <f t="shared" si="7"/>
        <v>24</v>
      </c>
      <c r="AY23" s="68">
        <f t="shared" si="2"/>
        <v>41</v>
      </c>
    </row>
    <row r="24" spans="1:51" ht="12.75">
      <c r="A24" s="1"/>
      <c r="B24" s="196"/>
      <c r="C24" s="198"/>
      <c r="D24" s="3" t="s">
        <v>13</v>
      </c>
      <c r="E24" s="124">
        <f t="shared" si="6"/>
        <v>21</v>
      </c>
      <c r="F24" s="3">
        <v>1</v>
      </c>
      <c r="G24" s="3"/>
      <c r="H24" s="3">
        <v>1</v>
      </c>
      <c r="I24" s="3"/>
      <c r="J24" s="3">
        <v>1</v>
      </c>
      <c r="K24" s="3"/>
      <c r="L24" s="3">
        <v>1</v>
      </c>
      <c r="M24" s="3"/>
      <c r="N24" s="3">
        <v>1</v>
      </c>
      <c r="O24" s="3"/>
      <c r="P24" s="3">
        <v>1</v>
      </c>
      <c r="Q24" s="3"/>
      <c r="R24" s="3">
        <v>1</v>
      </c>
      <c r="S24" s="3"/>
      <c r="T24" s="3">
        <v>1</v>
      </c>
      <c r="U24" s="15"/>
      <c r="V24" s="15">
        <v>1</v>
      </c>
      <c r="W24" s="74">
        <f t="shared" si="5"/>
        <v>9</v>
      </c>
      <c r="X24" s="162"/>
      <c r="Y24" s="163"/>
      <c r="Z24" s="3">
        <v>1</v>
      </c>
      <c r="AA24" s="3"/>
      <c r="AB24" s="3">
        <v>1</v>
      </c>
      <c r="AC24" s="3"/>
      <c r="AD24" s="3">
        <v>1</v>
      </c>
      <c r="AE24" s="3"/>
      <c r="AF24" s="3">
        <v>1</v>
      </c>
      <c r="AG24" s="3"/>
      <c r="AH24" s="3">
        <v>1</v>
      </c>
      <c r="AI24" s="3"/>
      <c r="AJ24" s="3">
        <v>1</v>
      </c>
      <c r="AK24" s="3"/>
      <c r="AL24" s="3">
        <v>1</v>
      </c>
      <c r="AM24" s="3"/>
      <c r="AN24" s="3">
        <v>1</v>
      </c>
      <c r="AO24" s="3"/>
      <c r="AP24" s="3">
        <v>1</v>
      </c>
      <c r="AQ24" s="3"/>
      <c r="AR24" s="3">
        <v>1</v>
      </c>
      <c r="AS24" s="3"/>
      <c r="AT24" s="3">
        <v>1</v>
      </c>
      <c r="AU24" s="3"/>
      <c r="AV24" s="3">
        <v>1</v>
      </c>
      <c r="AW24" s="3"/>
      <c r="AX24" s="75">
        <f>SUM(X24:AW24)</f>
        <v>12</v>
      </c>
      <c r="AY24" s="68">
        <f t="shared" si="2"/>
        <v>21</v>
      </c>
    </row>
    <row r="25" spans="1:51" ht="12.75">
      <c r="A25" s="1"/>
      <c r="B25" s="195" t="s">
        <v>76</v>
      </c>
      <c r="C25" s="197" t="s">
        <v>88</v>
      </c>
      <c r="D25" s="3" t="s">
        <v>12</v>
      </c>
      <c r="E25" s="124">
        <f t="shared" si="6"/>
        <v>147</v>
      </c>
      <c r="F25" s="3">
        <v>3</v>
      </c>
      <c r="G25" s="3">
        <v>3</v>
      </c>
      <c r="H25" s="3">
        <v>3</v>
      </c>
      <c r="I25" s="3">
        <v>3</v>
      </c>
      <c r="J25" s="3">
        <v>3</v>
      </c>
      <c r="K25" s="3">
        <v>3</v>
      </c>
      <c r="L25" s="3">
        <v>3</v>
      </c>
      <c r="M25" s="3">
        <v>3</v>
      </c>
      <c r="N25" s="3">
        <v>3</v>
      </c>
      <c r="O25" s="3">
        <v>3</v>
      </c>
      <c r="P25" s="3">
        <v>3</v>
      </c>
      <c r="Q25" s="3">
        <v>3</v>
      </c>
      <c r="R25" s="3">
        <v>3</v>
      </c>
      <c r="S25" s="3">
        <v>3</v>
      </c>
      <c r="T25" s="3">
        <v>3</v>
      </c>
      <c r="U25" s="15">
        <v>3</v>
      </c>
      <c r="V25" s="15">
        <v>3</v>
      </c>
      <c r="W25" s="74">
        <f>SUM(F25:V25)</f>
        <v>51</v>
      </c>
      <c r="X25" s="162">
        <v>0</v>
      </c>
      <c r="Y25" s="163">
        <v>0</v>
      </c>
      <c r="Z25" s="3">
        <v>4</v>
      </c>
      <c r="AA25" s="3">
        <v>4</v>
      </c>
      <c r="AB25" s="3">
        <v>4</v>
      </c>
      <c r="AC25" s="3">
        <v>4</v>
      </c>
      <c r="AD25" s="3">
        <v>4</v>
      </c>
      <c r="AE25" s="3">
        <v>4</v>
      </c>
      <c r="AF25" s="3">
        <v>4</v>
      </c>
      <c r="AG25" s="3">
        <v>4</v>
      </c>
      <c r="AH25" s="3">
        <v>4</v>
      </c>
      <c r="AI25" s="3">
        <v>4</v>
      </c>
      <c r="AJ25" s="3">
        <v>4</v>
      </c>
      <c r="AK25" s="3">
        <v>4</v>
      </c>
      <c r="AL25" s="3">
        <v>4</v>
      </c>
      <c r="AM25" s="3">
        <v>4</v>
      </c>
      <c r="AN25" s="3">
        <v>4</v>
      </c>
      <c r="AO25" s="3">
        <v>4</v>
      </c>
      <c r="AP25" s="3">
        <v>4</v>
      </c>
      <c r="AQ25" s="3">
        <v>4</v>
      </c>
      <c r="AR25" s="3">
        <v>4</v>
      </c>
      <c r="AS25" s="3">
        <v>4</v>
      </c>
      <c r="AT25" s="3">
        <v>4</v>
      </c>
      <c r="AU25" s="3">
        <v>4</v>
      </c>
      <c r="AV25" s="3">
        <v>4</v>
      </c>
      <c r="AW25" s="3">
        <v>4</v>
      </c>
      <c r="AX25" s="75">
        <f>SUM(X25:AW25)</f>
        <v>96</v>
      </c>
      <c r="AY25" s="68">
        <f t="shared" si="2"/>
        <v>147</v>
      </c>
    </row>
    <row r="26" spans="1:51" ht="12.75">
      <c r="A26" s="1"/>
      <c r="B26" s="196"/>
      <c r="C26" s="198"/>
      <c r="D26" s="3" t="s">
        <v>13</v>
      </c>
      <c r="E26" s="124">
        <f t="shared" si="6"/>
        <v>74</v>
      </c>
      <c r="F26" s="3">
        <v>2</v>
      </c>
      <c r="G26" s="3">
        <v>1</v>
      </c>
      <c r="H26" s="3">
        <v>2</v>
      </c>
      <c r="I26" s="3">
        <v>1</v>
      </c>
      <c r="J26" s="3">
        <v>2</v>
      </c>
      <c r="K26" s="3">
        <v>1</v>
      </c>
      <c r="L26" s="3">
        <v>2</v>
      </c>
      <c r="M26" s="3">
        <v>1</v>
      </c>
      <c r="N26" s="3">
        <v>2</v>
      </c>
      <c r="O26" s="3">
        <v>1</v>
      </c>
      <c r="P26" s="3">
        <v>2</v>
      </c>
      <c r="Q26" s="3">
        <v>1</v>
      </c>
      <c r="R26" s="3">
        <v>2</v>
      </c>
      <c r="S26" s="3">
        <v>1</v>
      </c>
      <c r="T26" s="3">
        <v>2</v>
      </c>
      <c r="U26" s="15">
        <v>1</v>
      </c>
      <c r="V26" s="15">
        <v>2</v>
      </c>
      <c r="W26" s="74">
        <f>SUM(F26:V26)</f>
        <v>26</v>
      </c>
      <c r="X26" s="162"/>
      <c r="Y26" s="163"/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>
        <v>2</v>
      </c>
      <c r="AQ26" s="3">
        <v>2</v>
      </c>
      <c r="AR26" s="3">
        <v>2</v>
      </c>
      <c r="AS26" s="3">
        <v>2</v>
      </c>
      <c r="AT26" s="3">
        <v>2</v>
      </c>
      <c r="AU26" s="3">
        <v>2</v>
      </c>
      <c r="AV26" s="3">
        <v>2</v>
      </c>
      <c r="AW26" s="3">
        <v>2</v>
      </c>
      <c r="AX26" s="75">
        <f t="shared" si="7"/>
        <v>48</v>
      </c>
      <c r="AY26" s="68">
        <f t="shared" si="2"/>
        <v>74</v>
      </c>
    </row>
    <row r="27" spans="1:51" ht="12.75">
      <c r="A27" s="1"/>
      <c r="B27" s="195" t="s">
        <v>78</v>
      </c>
      <c r="C27" s="197" t="s">
        <v>89</v>
      </c>
      <c r="D27" s="3" t="s">
        <v>12</v>
      </c>
      <c r="E27" s="124">
        <f t="shared" si="6"/>
        <v>99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3</v>
      </c>
      <c r="M27" s="3">
        <v>3</v>
      </c>
      <c r="N27" s="3">
        <v>3</v>
      </c>
      <c r="O27" s="3">
        <v>3</v>
      </c>
      <c r="P27" s="3">
        <v>3</v>
      </c>
      <c r="Q27" s="3">
        <v>3</v>
      </c>
      <c r="R27" s="3">
        <v>3</v>
      </c>
      <c r="S27" s="3">
        <v>3</v>
      </c>
      <c r="T27" s="3">
        <v>3</v>
      </c>
      <c r="U27" s="15">
        <v>3</v>
      </c>
      <c r="V27" s="15">
        <v>3</v>
      </c>
      <c r="W27" s="74">
        <f t="shared" si="5"/>
        <v>51</v>
      </c>
      <c r="X27" s="162">
        <v>0</v>
      </c>
      <c r="Y27" s="163">
        <v>0</v>
      </c>
      <c r="Z27" s="3">
        <v>2</v>
      </c>
      <c r="AA27" s="3">
        <v>2</v>
      </c>
      <c r="AB27" s="3">
        <v>2</v>
      </c>
      <c r="AC27" s="3">
        <v>2</v>
      </c>
      <c r="AD27" s="3">
        <v>2</v>
      </c>
      <c r="AE27" s="3">
        <v>2</v>
      </c>
      <c r="AF27" s="3">
        <v>2</v>
      </c>
      <c r="AG27" s="3">
        <v>2</v>
      </c>
      <c r="AH27" s="3">
        <v>2</v>
      </c>
      <c r="AI27" s="3">
        <v>2</v>
      </c>
      <c r="AJ27" s="3">
        <v>2</v>
      </c>
      <c r="AK27" s="3">
        <v>2</v>
      </c>
      <c r="AL27" s="3">
        <v>2</v>
      </c>
      <c r="AM27" s="3">
        <v>2</v>
      </c>
      <c r="AN27" s="3">
        <v>2</v>
      </c>
      <c r="AO27" s="3">
        <v>2</v>
      </c>
      <c r="AP27" s="3">
        <v>2</v>
      </c>
      <c r="AQ27" s="3">
        <v>2</v>
      </c>
      <c r="AR27" s="3">
        <v>2</v>
      </c>
      <c r="AS27" s="3">
        <v>2</v>
      </c>
      <c r="AT27" s="3">
        <v>2</v>
      </c>
      <c r="AU27" s="3">
        <v>2</v>
      </c>
      <c r="AV27" s="3">
        <v>2</v>
      </c>
      <c r="AW27" s="3">
        <v>2</v>
      </c>
      <c r="AX27" s="75">
        <f t="shared" si="7"/>
        <v>48</v>
      </c>
      <c r="AY27" s="68">
        <f t="shared" si="2"/>
        <v>99</v>
      </c>
    </row>
    <row r="28" spans="1:51" ht="12.75">
      <c r="A28" s="1"/>
      <c r="B28" s="196"/>
      <c r="C28" s="198"/>
      <c r="D28" s="3" t="s">
        <v>13</v>
      </c>
      <c r="E28" s="124">
        <f t="shared" si="6"/>
        <v>49</v>
      </c>
      <c r="F28" s="3">
        <v>1</v>
      </c>
      <c r="G28" s="3">
        <v>2</v>
      </c>
      <c r="H28" s="3">
        <v>1</v>
      </c>
      <c r="I28" s="3">
        <v>2</v>
      </c>
      <c r="J28" s="3">
        <v>1</v>
      </c>
      <c r="K28" s="3">
        <v>2</v>
      </c>
      <c r="L28" s="3">
        <v>1</v>
      </c>
      <c r="M28" s="3">
        <v>2</v>
      </c>
      <c r="N28" s="3">
        <v>1</v>
      </c>
      <c r="O28" s="3">
        <v>2</v>
      </c>
      <c r="P28" s="3">
        <v>1</v>
      </c>
      <c r="Q28" s="3">
        <v>2</v>
      </c>
      <c r="R28" s="3">
        <v>1</v>
      </c>
      <c r="S28" s="3">
        <v>2</v>
      </c>
      <c r="T28" s="3">
        <v>1</v>
      </c>
      <c r="U28" s="15">
        <v>2</v>
      </c>
      <c r="V28" s="15">
        <v>1</v>
      </c>
      <c r="W28" s="74">
        <f t="shared" si="5"/>
        <v>25</v>
      </c>
      <c r="X28" s="162"/>
      <c r="Y28" s="163"/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75">
        <f t="shared" si="7"/>
        <v>24</v>
      </c>
      <c r="AY28" s="68">
        <f t="shared" si="2"/>
        <v>49</v>
      </c>
    </row>
    <row r="29" spans="1:51" ht="12.75">
      <c r="A29" s="1"/>
      <c r="B29" s="195" t="s">
        <v>77</v>
      </c>
      <c r="C29" s="197" t="s">
        <v>90</v>
      </c>
      <c r="D29" s="3" t="s">
        <v>12</v>
      </c>
      <c r="E29" s="124">
        <f t="shared" si="6"/>
        <v>41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15">
        <v>1</v>
      </c>
      <c r="V29" s="15">
        <v>1</v>
      </c>
      <c r="W29" s="74">
        <f t="shared" si="5"/>
        <v>17</v>
      </c>
      <c r="X29" s="162">
        <v>0</v>
      </c>
      <c r="Y29" s="163">
        <v>0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75">
        <f t="shared" si="7"/>
        <v>24</v>
      </c>
      <c r="AY29" s="68">
        <f t="shared" si="2"/>
        <v>41</v>
      </c>
    </row>
    <row r="30" spans="1:51" ht="12.75">
      <c r="A30" s="1"/>
      <c r="B30" s="196"/>
      <c r="C30" s="198"/>
      <c r="D30" s="3" t="s">
        <v>13</v>
      </c>
      <c r="E30" s="124">
        <f t="shared" si="6"/>
        <v>21</v>
      </c>
      <c r="F30" s="3">
        <v>1</v>
      </c>
      <c r="G30" s="3"/>
      <c r="H30" s="3">
        <v>1</v>
      </c>
      <c r="I30" s="3"/>
      <c r="J30" s="3">
        <v>1</v>
      </c>
      <c r="K30" s="3"/>
      <c r="L30" s="3">
        <v>1</v>
      </c>
      <c r="M30" s="3"/>
      <c r="N30" s="3">
        <v>1</v>
      </c>
      <c r="O30" s="3"/>
      <c r="P30" s="3">
        <v>1</v>
      </c>
      <c r="Q30" s="3"/>
      <c r="R30" s="3">
        <v>1</v>
      </c>
      <c r="S30" s="3"/>
      <c r="T30" s="3">
        <v>1</v>
      </c>
      <c r="U30" s="15">
        <v>1</v>
      </c>
      <c r="V30" s="15"/>
      <c r="W30" s="74">
        <f t="shared" si="5"/>
        <v>9</v>
      </c>
      <c r="X30" s="162"/>
      <c r="Y30" s="163"/>
      <c r="Z30" s="3">
        <v>1</v>
      </c>
      <c r="AA30" s="3"/>
      <c r="AB30" s="3">
        <v>1</v>
      </c>
      <c r="AC30" s="3"/>
      <c r="AD30" s="3">
        <v>1</v>
      </c>
      <c r="AE30" s="3"/>
      <c r="AF30" s="3">
        <v>1</v>
      </c>
      <c r="AG30" s="3"/>
      <c r="AH30" s="3">
        <v>1</v>
      </c>
      <c r="AI30" s="3"/>
      <c r="AJ30" s="3">
        <v>1</v>
      </c>
      <c r="AK30" s="3"/>
      <c r="AL30" s="3">
        <v>1</v>
      </c>
      <c r="AM30" s="3"/>
      <c r="AN30" s="3">
        <v>1</v>
      </c>
      <c r="AO30" s="3"/>
      <c r="AP30" s="3">
        <v>1</v>
      </c>
      <c r="AQ30" s="3"/>
      <c r="AR30" s="3">
        <v>1</v>
      </c>
      <c r="AS30" s="3"/>
      <c r="AT30" s="3">
        <v>1</v>
      </c>
      <c r="AU30" s="3"/>
      <c r="AV30" s="3">
        <v>1</v>
      </c>
      <c r="AW30" s="3"/>
      <c r="AX30" s="75">
        <f t="shared" si="7"/>
        <v>12</v>
      </c>
      <c r="AY30" s="68">
        <f t="shared" si="2"/>
        <v>21</v>
      </c>
    </row>
    <row r="31" spans="1:51" ht="12.75">
      <c r="A31" s="1"/>
      <c r="B31" s="195" t="s">
        <v>116</v>
      </c>
      <c r="C31" s="197" t="s">
        <v>117</v>
      </c>
      <c r="D31" s="3" t="s">
        <v>12</v>
      </c>
      <c r="E31" s="124">
        <f t="shared" si="6"/>
        <v>82</v>
      </c>
      <c r="F31" s="3">
        <v>2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>
        <v>2</v>
      </c>
      <c r="U31" s="15">
        <v>2</v>
      </c>
      <c r="V31" s="15">
        <v>2</v>
      </c>
      <c r="W31" s="74">
        <f t="shared" si="5"/>
        <v>34</v>
      </c>
      <c r="X31" s="162">
        <v>0</v>
      </c>
      <c r="Y31" s="163">
        <v>0</v>
      </c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2</v>
      </c>
      <c r="AR31" s="3">
        <v>2</v>
      </c>
      <c r="AS31" s="3">
        <v>2</v>
      </c>
      <c r="AT31" s="3">
        <v>2</v>
      </c>
      <c r="AU31" s="3">
        <v>2</v>
      </c>
      <c r="AV31" s="3">
        <v>2</v>
      </c>
      <c r="AW31" s="3">
        <v>2</v>
      </c>
      <c r="AX31" s="75">
        <f t="shared" si="7"/>
        <v>48</v>
      </c>
      <c r="AY31" s="68">
        <f t="shared" si="2"/>
        <v>82</v>
      </c>
    </row>
    <row r="32" spans="1:51" ht="18.75" customHeight="1">
      <c r="A32" s="1"/>
      <c r="B32" s="196"/>
      <c r="C32" s="198"/>
      <c r="D32" s="3" t="s">
        <v>13</v>
      </c>
      <c r="E32" s="124">
        <f t="shared" si="6"/>
        <v>41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15">
        <v>1</v>
      </c>
      <c r="V32" s="15">
        <v>1</v>
      </c>
      <c r="W32" s="74">
        <f t="shared" si="5"/>
        <v>17</v>
      </c>
      <c r="X32" s="162"/>
      <c r="Y32" s="163"/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1</v>
      </c>
      <c r="AR32" s="3">
        <v>1</v>
      </c>
      <c r="AS32" s="3">
        <v>1</v>
      </c>
      <c r="AT32" s="3">
        <v>1</v>
      </c>
      <c r="AU32" s="3">
        <v>1</v>
      </c>
      <c r="AV32" s="3">
        <v>1</v>
      </c>
      <c r="AW32" s="3">
        <v>1</v>
      </c>
      <c r="AX32" s="75">
        <f t="shared" si="7"/>
        <v>24</v>
      </c>
      <c r="AY32" s="68">
        <f t="shared" si="2"/>
        <v>41</v>
      </c>
    </row>
    <row r="33" spans="1:51" ht="17.25" customHeight="1">
      <c r="A33" s="211"/>
      <c r="B33" s="212" t="s">
        <v>10</v>
      </c>
      <c r="C33" s="213" t="s">
        <v>11</v>
      </c>
      <c r="D33" s="6" t="s">
        <v>12</v>
      </c>
      <c r="E33" s="150">
        <f>W33+AX33</f>
        <v>123</v>
      </c>
      <c r="F33" s="6">
        <f>SUM(F41,F43,F45,F51,F53,F55)</f>
        <v>3</v>
      </c>
      <c r="G33" s="6">
        <f aca="true" t="shared" si="8" ref="G33:V33">SUM(G41,G43,G45,G51,G53,G55)</f>
        <v>3</v>
      </c>
      <c r="H33" s="6">
        <f t="shared" si="8"/>
        <v>3</v>
      </c>
      <c r="I33" s="6">
        <f t="shared" si="8"/>
        <v>3</v>
      </c>
      <c r="J33" s="6">
        <f t="shared" si="8"/>
        <v>3</v>
      </c>
      <c r="K33" s="6">
        <f t="shared" si="8"/>
        <v>3</v>
      </c>
      <c r="L33" s="6">
        <f t="shared" si="8"/>
        <v>3</v>
      </c>
      <c r="M33" s="6">
        <f t="shared" si="8"/>
        <v>3</v>
      </c>
      <c r="N33" s="6">
        <f t="shared" si="8"/>
        <v>3</v>
      </c>
      <c r="O33" s="6">
        <f t="shared" si="8"/>
        <v>3</v>
      </c>
      <c r="P33" s="6">
        <f t="shared" si="8"/>
        <v>3</v>
      </c>
      <c r="Q33" s="6">
        <f t="shared" si="8"/>
        <v>3</v>
      </c>
      <c r="R33" s="6">
        <f t="shared" si="8"/>
        <v>3</v>
      </c>
      <c r="S33" s="6">
        <f t="shared" si="8"/>
        <v>3</v>
      </c>
      <c r="T33" s="6">
        <f t="shared" si="8"/>
        <v>3</v>
      </c>
      <c r="U33" s="6">
        <f t="shared" si="8"/>
        <v>3</v>
      </c>
      <c r="V33" s="6">
        <f t="shared" si="8"/>
        <v>3</v>
      </c>
      <c r="W33" s="6">
        <f aca="true" t="shared" si="9" ref="W33:W39">SUM(F33:V33)</f>
        <v>51</v>
      </c>
      <c r="X33" s="164"/>
      <c r="Y33" s="166"/>
      <c r="Z33" s="6">
        <f>SUM(Z41,Z43,Z45,Z51,Z53,Z55)</f>
        <v>3</v>
      </c>
      <c r="AA33" s="6">
        <f aca="true" t="shared" si="10" ref="AA33:AW33">SUM(AA41,AA43,AA45,AA51,AA53,AA55)</f>
        <v>3</v>
      </c>
      <c r="AB33" s="6">
        <f t="shared" si="10"/>
        <v>3</v>
      </c>
      <c r="AC33" s="6">
        <f t="shared" si="10"/>
        <v>3</v>
      </c>
      <c r="AD33" s="6">
        <f t="shared" si="10"/>
        <v>3</v>
      </c>
      <c r="AE33" s="6">
        <f t="shared" si="10"/>
        <v>3</v>
      </c>
      <c r="AF33" s="6">
        <f t="shared" si="10"/>
        <v>3</v>
      </c>
      <c r="AG33" s="6">
        <f t="shared" si="10"/>
        <v>3</v>
      </c>
      <c r="AH33" s="6">
        <f t="shared" si="10"/>
        <v>3</v>
      </c>
      <c r="AI33" s="6">
        <f t="shared" si="10"/>
        <v>3</v>
      </c>
      <c r="AJ33" s="6">
        <f t="shared" si="10"/>
        <v>3</v>
      </c>
      <c r="AK33" s="6">
        <f t="shared" si="10"/>
        <v>3</v>
      </c>
      <c r="AL33" s="6">
        <f t="shared" si="10"/>
        <v>3</v>
      </c>
      <c r="AM33" s="6">
        <f t="shared" si="10"/>
        <v>3</v>
      </c>
      <c r="AN33" s="6">
        <f t="shared" si="10"/>
        <v>3</v>
      </c>
      <c r="AO33" s="6">
        <f t="shared" si="10"/>
        <v>3</v>
      </c>
      <c r="AP33" s="6">
        <f t="shared" si="10"/>
        <v>3</v>
      </c>
      <c r="AQ33" s="6">
        <f t="shared" si="10"/>
        <v>3</v>
      </c>
      <c r="AR33" s="6">
        <f t="shared" si="10"/>
        <v>3</v>
      </c>
      <c r="AS33" s="6">
        <f t="shared" si="10"/>
        <v>3</v>
      </c>
      <c r="AT33" s="6">
        <f t="shared" si="10"/>
        <v>3</v>
      </c>
      <c r="AU33" s="6">
        <f t="shared" si="10"/>
        <v>3</v>
      </c>
      <c r="AV33" s="6">
        <f t="shared" si="10"/>
        <v>3</v>
      </c>
      <c r="AW33" s="6">
        <f t="shared" si="10"/>
        <v>3</v>
      </c>
      <c r="AX33" s="6">
        <f>SUM(Z33:AW33)</f>
        <v>72</v>
      </c>
      <c r="AY33" s="147">
        <f t="shared" si="2"/>
        <v>123</v>
      </c>
    </row>
    <row r="34" spans="1:51" ht="13.5" customHeight="1">
      <c r="A34" s="211"/>
      <c r="B34" s="212"/>
      <c r="C34" s="213"/>
      <c r="D34" s="6" t="s">
        <v>13</v>
      </c>
      <c r="E34" s="150">
        <f t="shared" si="6"/>
        <v>61</v>
      </c>
      <c r="F34" s="147">
        <f>SUM(F42,F44,F46,F52,F54,F56)</f>
        <v>2</v>
      </c>
      <c r="G34" s="147">
        <f aca="true" t="shared" si="11" ref="G34:V34">SUM(G42,G44,G46,G52,G54,G56)</f>
        <v>1</v>
      </c>
      <c r="H34" s="147">
        <f t="shared" si="11"/>
        <v>2</v>
      </c>
      <c r="I34" s="147">
        <f t="shared" si="11"/>
        <v>1</v>
      </c>
      <c r="J34" s="147">
        <f t="shared" si="11"/>
        <v>2</v>
      </c>
      <c r="K34" s="147">
        <f t="shared" si="11"/>
        <v>1</v>
      </c>
      <c r="L34" s="147">
        <f t="shared" si="11"/>
        <v>2</v>
      </c>
      <c r="M34" s="147">
        <f t="shared" si="11"/>
        <v>1</v>
      </c>
      <c r="N34" s="147">
        <f t="shared" si="11"/>
        <v>2</v>
      </c>
      <c r="O34" s="147">
        <f t="shared" si="11"/>
        <v>1</v>
      </c>
      <c r="P34" s="147">
        <f t="shared" si="11"/>
        <v>2</v>
      </c>
      <c r="Q34" s="147">
        <f t="shared" si="11"/>
        <v>1</v>
      </c>
      <c r="R34" s="147">
        <f t="shared" si="11"/>
        <v>2</v>
      </c>
      <c r="S34" s="147">
        <f t="shared" si="11"/>
        <v>1</v>
      </c>
      <c r="T34" s="147">
        <f t="shared" si="11"/>
        <v>2</v>
      </c>
      <c r="U34" s="147">
        <f t="shared" si="11"/>
        <v>1</v>
      </c>
      <c r="V34" s="147">
        <f t="shared" si="11"/>
        <v>2</v>
      </c>
      <c r="W34" s="6">
        <f t="shared" si="9"/>
        <v>26</v>
      </c>
      <c r="X34" s="164"/>
      <c r="Y34" s="166"/>
      <c r="Z34" s="6">
        <f>SUM(Z42,Z44,Z46,Z52,Z54,Z56)</f>
        <v>1</v>
      </c>
      <c r="AA34" s="6">
        <f aca="true" t="shared" si="12" ref="AA34:AW34">SUM(AA42,AA44,AA46,AA52,AA54,AA56)</f>
        <v>1</v>
      </c>
      <c r="AB34" s="6">
        <f t="shared" si="12"/>
        <v>2</v>
      </c>
      <c r="AC34" s="6">
        <f t="shared" si="12"/>
        <v>1</v>
      </c>
      <c r="AD34" s="6">
        <f t="shared" si="12"/>
        <v>2</v>
      </c>
      <c r="AE34" s="6">
        <f t="shared" si="12"/>
        <v>1</v>
      </c>
      <c r="AF34" s="6">
        <f t="shared" si="12"/>
        <v>2</v>
      </c>
      <c r="AG34" s="6">
        <f t="shared" si="12"/>
        <v>1</v>
      </c>
      <c r="AH34" s="6">
        <f t="shared" si="12"/>
        <v>2</v>
      </c>
      <c r="AI34" s="6">
        <f t="shared" si="12"/>
        <v>1</v>
      </c>
      <c r="AJ34" s="6">
        <f t="shared" si="12"/>
        <v>2</v>
      </c>
      <c r="AK34" s="6">
        <f t="shared" si="12"/>
        <v>1</v>
      </c>
      <c r="AL34" s="6">
        <f t="shared" si="12"/>
        <v>2</v>
      </c>
      <c r="AM34" s="6">
        <f t="shared" si="12"/>
        <v>1</v>
      </c>
      <c r="AN34" s="6">
        <f t="shared" si="12"/>
        <v>2</v>
      </c>
      <c r="AO34" s="6">
        <f t="shared" si="12"/>
        <v>1</v>
      </c>
      <c r="AP34" s="6">
        <f t="shared" si="12"/>
        <v>2</v>
      </c>
      <c r="AQ34" s="6">
        <f t="shared" si="12"/>
        <v>1</v>
      </c>
      <c r="AR34" s="6">
        <f t="shared" si="12"/>
        <v>2</v>
      </c>
      <c r="AS34" s="6">
        <f t="shared" si="12"/>
        <v>1</v>
      </c>
      <c r="AT34" s="6">
        <f t="shared" si="12"/>
        <v>2</v>
      </c>
      <c r="AU34" s="6">
        <f t="shared" si="12"/>
        <v>1</v>
      </c>
      <c r="AV34" s="6">
        <f t="shared" si="12"/>
        <v>2</v>
      </c>
      <c r="AW34" s="6">
        <f t="shared" si="12"/>
        <v>1</v>
      </c>
      <c r="AX34" s="6">
        <f>SUM(Z34:AW34)</f>
        <v>35</v>
      </c>
      <c r="AY34" s="147">
        <f t="shared" si="2"/>
        <v>61</v>
      </c>
    </row>
    <row r="35" spans="1:51" ht="0.75" customHeight="1">
      <c r="A35" s="3"/>
      <c r="B35" s="211" t="s">
        <v>14</v>
      </c>
      <c r="C35" s="191"/>
      <c r="D35" s="71" t="s">
        <v>12</v>
      </c>
      <c r="E35" s="124">
        <f>W35+AX35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5"/>
      <c r="V35" s="15"/>
      <c r="W35" s="75">
        <f t="shared" si="9"/>
        <v>0</v>
      </c>
      <c r="X35" s="162"/>
      <c r="Y35" s="16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68">
        <f>SUM(X35:AW35)</f>
        <v>0</v>
      </c>
      <c r="AY35" s="68">
        <f t="shared" si="2"/>
        <v>0</v>
      </c>
    </row>
    <row r="36" spans="1:51" ht="12.75" hidden="1">
      <c r="A36" s="3"/>
      <c r="B36" s="211"/>
      <c r="C36" s="191"/>
      <c r="D36" s="3" t="s">
        <v>13</v>
      </c>
      <c r="E36" s="124">
        <f t="shared" si="6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5"/>
      <c r="V36" s="15"/>
      <c r="W36" s="75">
        <f t="shared" si="9"/>
        <v>0</v>
      </c>
      <c r="X36" s="162"/>
      <c r="Y36" s="16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68">
        <f>SUM(X36:AW36)</f>
        <v>0</v>
      </c>
      <c r="AY36" s="68">
        <f t="shared" si="2"/>
        <v>0</v>
      </c>
    </row>
    <row r="37" spans="1:51" ht="12.75" hidden="1">
      <c r="A37" s="3"/>
      <c r="B37" s="211" t="s">
        <v>15</v>
      </c>
      <c r="C37" s="197" t="s">
        <v>112</v>
      </c>
      <c r="D37" s="3" t="s">
        <v>12</v>
      </c>
      <c r="E37" s="124">
        <f t="shared" si="6"/>
        <v>48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5"/>
      <c r="V37" s="15"/>
      <c r="W37" s="75">
        <f t="shared" si="9"/>
        <v>0</v>
      </c>
      <c r="X37" s="162">
        <v>0</v>
      </c>
      <c r="Y37" s="163">
        <v>0</v>
      </c>
      <c r="Z37" s="3">
        <v>2</v>
      </c>
      <c r="AA37" s="3">
        <v>2</v>
      </c>
      <c r="AB37" s="3">
        <v>2</v>
      </c>
      <c r="AC37" s="3">
        <v>2</v>
      </c>
      <c r="AD37" s="3">
        <v>2</v>
      </c>
      <c r="AE37" s="3">
        <v>2</v>
      </c>
      <c r="AF37" s="3">
        <v>2</v>
      </c>
      <c r="AG37" s="3">
        <v>2</v>
      </c>
      <c r="AH37" s="3">
        <v>2</v>
      </c>
      <c r="AI37" s="3">
        <v>2</v>
      </c>
      <c r="AJ37" s="3">
        <v>2</v>
      </c>
      <c r="AK37" s="3">
        <v>2</v>
      </c>
      <c r="AL37" s="3">
        <v>2</v>
      </c>
      <c r="AM37" s="3">
        <v>2</v>
      </c>
      <c r="AN37" s="3">
        <v>2</v>
      </c>
      <c r="AO37" s="3">
        <v>2</v>
      </c>
      <c r="AP37" s="3">
        <v>2</v>
      </c>
      <c r="AQ37" s="3">
        <v>2</v>
      </c>
      <c r="AR37" s="3">
        <v>2</v>
      </c>
      <c r="AS37" s="3">
        <v>2</v>
      </c>
      <c r="AT37" s="3">
        <v>2</v>
      </c>
      <c r="AU37" s="3">
        <v>2</v>
      </c>
      <c r="AV37" s="3">
        <v>2</v>
      </c>
      <c r="AW37" s="3">
        <v>2</v>
      </c>
      <c r="AX37" s="68">
        <f>SUM(X37:AW37)</f>
        <v>48</v>
      </c>
      <c r="AY37" s="68">
        <f t="shared" si="2"/>
        <v>48</v>
      </c>
    </row>
    <row r="38" spans="1:51" ht="12.75" hidden="1">
      <c r="A38" s="3"/>
      <c r="B38" s="211"/>
      <c r="C38" s="192"/>
      <c r="D38" s="3" t="s">
        <v>13</v>
      </c>
      <c r="E38" s="124">
        <f t="shared" si="6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5"/>
      <c r="V38" s="15"/>
      <c r="W38" s="75">
        <f t="shared" si="9"/>
        <v>0</v>
      </c>
      <c r="X38" s="162"/>
      <c r="Y38" s="16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68"/>
      <c r="AY38" s="68">
        <f t="shared" si="2"/>
        <v>0</v>
      </c>
    </row>
    <row r="39" spans="1:51" ht="21.75" customHeight="1" hidden="1">
      <c r="A39" s="3"/>
      <c r="B39" s="211"/>
      <c r="D39" s="3" t="s">
        <v>12</v>
      </c>
      <c r="E39" s="124">
        <f t="shared" si="6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5"/>
      <c r="V39" s="15"/>
      <c r="W39" s="75">
        <f t="shared" si="9"/>
        <v>0</v>
      </c>
      <c r="X39" s="162"/>
      <c r="Y39" s="16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68">
        <f>SUM(X39:AW39)</f>
        <v>0</v>
      </c>
      <c r="AY39" s="68">
        <f>SUM(W39,AX39)</f>
        <v>0</v>
      </c>
    </row>
    <row r="40" spans="1:51" ht="16.5" customHeight="1" hidden="1" thickBot="1">
      <c r="A40" s="3"/>
      <c r="B40" s="193"/>
      <c r="D40" s="27" t="s">
        <v>13</v>
      </c>
      <c r="E40" s="124">
        <f t="shared" si="6"/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  <c r="V40" s="26"/>
      <c r="W40" s="76">
        <v>0</v>
      </c>
      <c r="X40" s="160"/>
      <c r="Y40" s="161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69"/>
      <c r="AY40" s="69"/>
    </row>
    <row r="41" spans="1:51" ht="16.5" customHeight="1">
      <c r="A41" s="15"/>
      <c r="B41" s="211" t="s">
        <v>14</v>
      </c>
      <c r="C41" s="218" t="s">
        <v>125</v>
      </c>
      <c r="D41" s="153" t="s">
        <v>12</v>
      </c>
      <c r="E41" s="124">
        <f t="shared" si="6"/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73">
        <v>0</v>
      </c>
      <c r="X41" s="160">
        <v>0</v>
      </c>
      <c r="Y41" s="161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73">
        <v>0</v>
      </c>
      <c r="AY41" s="69">
        <v>0</v>
      </c>
    </row>
    <row r="42" spans="1:51" ht="26.25" customHeight="1">
      <c r="A42" s="15"/>
      <c r="B42" s="211"/>
      <c r="C42" s="218"/>
      <c r="D42" s="12" t="s">
        <v>13</v>
      </c>
      <c r="E42" s="124">
        <f t="shared" si="6"/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73">
        <v>0</v>
      </c>
      <c r="X42" s="160">
        <v>0</v>
      </c>
      <c r="Y42" s="161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73">
        <v>0</v>
      </c>
      <c r="AY42" s="69">
        <v>0</v>
      </c>
    </row>
    <row r="43" spans="1:51" ht="16.5" customHeight="1">
      <c r="A43" s="3"/>
      <c r="B43" s="216" t="s">
        <v>15</v>
      </c>
      <c r="C43" s="219" t="s">
        <v>112</v>
      </c>
      <c r="D43" s="72" t="s">
        <v>12</v>
      </c>
      <c r="E43" s="124">
        <f t="shared" si="6"/>
        <v>48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73">
        <v>0</v>
      </c>
      <c r="X43" s="160">
        <v>0</v>
      </c>
      <c r="Y43" s="161">
        <v>0</v>
      </c>
      <c r="Z43" s="27">
        <v>2</v>
      </c>
      <c r="AA43" s="27">
        <v>2</v>
      </c>
      <c r="AB43" s="27">
        <v>2</v>
      </c>
      <c r="AC43" s="27">
        <v>2</v>
      </c>
      <c r="AD43" s="27">
        <v>2</v>
      </c>
      <c r="AE43" s="27">
        <v>2</v>
      </c>
      <c r="AF43" s="27">
        <v>2</v>
      </c>
      <c r="AG43" s="27">
        <v>2</v>
      </c>
      <c r="AH43" s="27">
        <v>2</v>
      </c>
      <c r="AI43" s="27">
        <v>2</v>
      </c>
      <c r="AJ43" s="27">
        <v>2</v>
      </c>
      <c r="AK43" s="27">
        <v>2</v>
      </c>
      <c r="AL43" s="27">
        <v>2</v>
      </c>
      <c r="AM43" s="27">
        <v>2</v>
      </c>
      <c r="AN43" s="27">
        <v>2</v>
      </c>
      <c r="AO43" s="27">
        <v>2</v>
      </c>
      <c r="AP43" s="27">
        <v>2</v>
      </c>
      <c r="AQ43" s="27">
        <v>2</v>
      </c>
      <c r="AR43" s="27">
        <v>2</v>
      </c>
      <c r="AS43" s="27">
        <v>2</v>
      </c>
      <c r="AT43" s="27">
        <v>2</v>
      </c>
      <c r="AU43" s="27">
        <v>2</v>
      </c>
      <c r="AV43" s="27">
        <v>2</v>
      </c>
      <c r="AW43" s="27">
        <v>2</v>
      </c>
      <c r="AX43" s="73">
        <f>SUM(Z43:AW43)</f>
        <v>48</v>
      </c>
      <c r="AY43" s="69">
        <v>48</v>
      </c>
    </row>
    <row r="44" spans="1:51" ht="16.5" customHeight="1">
      <c r="A44" s="3"/>
      <c r="B44" s="217"/>
      <c r="C44" s="220"/>
      <c r="D44" s="3" t="s">
        <v>13</v>
      </c>
      <c r="E44" s="124">
        <f t="shared" si="6"/>
        <v>24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60">
        <v>0</v>
      </c>
      <c r="Y44" s="161">
        <v>0</v>
      </c>
      <c r="Z44" s="155">
        <v>1</v>
      </c>
      <c r="AA44" s="155">
        <v>1</v>
      </c>
      <c r="AB44" s="155">
        <v>1</v>
      </c>
      <c r="AC44" s="155">
        <v>1</v>
      </c>
      <c r="AD44" s="155">
        <v>1</v>
      </c>
      <c r="AE44" s="155">
        <v>1</v>
      </c>
      <c r="AF44" s="155">
        <v>1</v>
      </c>
      <c r="AG44" s="155">
        <v>1</v>
      </c>
      <c r="AH44" s="155">
        <v>1</v>
      </c>
      <c r="AI44" s="155">
        <v>1</v>
      </c>
      <c r="AJ44" s="155">
        <v>1</v>
      </c>
      <c r="AK44" s="155">
        <v>1</v>
      </c>
      <c r="AL44" s="155">
        <v>1</v>
      </c>
      <c r="AM44" s="155">
        <v>1</v>
      </c>
      <c r="AN44" s="155">
        <v>1</v>
      </c>
      <c r="AO44" s="155">
        <v>1</v>
      </c>
      <c r="AP44" s="155">
        <v>1</v>
      </c>
      <c r="AQ44" s="155">
        <v>1</v>
      </c>
      <c r="AR44" s="155">
        <v>1</v>
      </c>
      <c r="AS44" s="155">
        <v>1</v>
      </c>
      <c r="AT44" s="155">
        <v>1</v>
      </c>
      <c r="AU44" s="155">
        <v>1</v>
      </c>
      <c r="AV44" s="155">
        <v>1</v>
      </c>
      <c r="AW44" s="155">
        <v>1</v>
      </c>
      <c r="AX44" s="155">
        <f>SUM(Z44:AW44)</f>
        <v>24</v>
      </c>
      <c r="AY44" s="69">
        <v>24</v>
      </c>
    </row>
    <row r="45" spans="1:51" ht="27" customHeight="1">
      <c r="A45" s="3"/>
      <c r="B45" s="211" t="s">
        <v>16</v>
      </c>
      <c r="C45" s="214" t="s">
        <v>113</v>
      </c>
      <c r="D45" s="3" t="s">
        <v>12</v>
      </c>
      <c r="E45" s="124">
        <f t="shared" si="6"/>
        <v>75</v>
      </c>
      <c r="F45" s="3">
        <v>3</v>
      </c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>
        <v>3</v>
      </c>
      <c r="O45" s="3">
        <v>3</v>
      </c>
      <c r="P45" s="3">
        <v>3</v>
      </c>
      <c r="Q45" s="3">
        <v>3</v>
      </c>
      <c r="R45" s="3">
        <v>3</v>
      </c>
      <c r="S45" s="3">
        <v>3</v>
      </c>
      <c r="T45" s="3">
        <v>3</v>
      </c>
      <c r="U45" s="15">
        <v>3</v>
      </c>
      <c r="V45" s="15">
        <v>3</v>
      </c>
      <c r="W45" s="74">
        <f aca="true" t="shared" si="13" ref="W45:W50">SUM(F45:V45)</f>
        <v>51</v>
      </c>
      <c r="X45" s="162">
        <v>0</v>
      </c>
      <c r="Y45" s="163">
        <v>0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75">
        <f aca="true" t="shared" si="14" ref="AX45:AX50">SUM(X45:AW45)</f>
        <v>24</v>
      </c>
      <c r="AY45" s="68">
        <f aca="true" t="shared" si="15" ref="AY45:AY50">SUM(W45,AX45)</f>
        <v>75</v>
      </c>
    </row>
    <row r="46" spans="1:51" ht="33" customHeight="1">
      <c r="A46" s="3"/>
      <c r="B46" s="211"/>
      <c r="C46" s="215"/>
      <c r="D46" s="3" t="s">
        <v>13</v>
      </c>
      <c r="E46" s="124">
        <f t="shared" si="6"/>
        <v>37</v>
      </c>
      <c r="F46" s="5">
        <v>2</v>
      </c>
      <c r="G46" s="5">
        <v>1</v>
      </c>
      <c r="H46" s="5">
        <v>2</v>
      </c>
      <c r="I46" s="5">
        <v>1</v>
      </c>
      <c r="J46" s="5">
        <v>2</v>
      </c>
      <c r="K46" s="5">
        <v>1</v>
      </c>
      <c r="L46" s="5">
        <v>2</v>
      </c>
      <c r="M46" s="5">
        <v>1</v>
      </c>
      <c r="N46" s="5">
        <v>2</v>
      </c>
      <c r="O46" s="5">
        <v>1</v>
      </c>
      <c r="P46" s="5">
        <v>2</v>
      </c>
      <c r="Q46" s="5">
        <v>1</v>
      </c>
      <c r="R46" s="5">
        <v>2</v>
      </c>
      <c r="S46" s="5">
        <v>1</v>
      </c>
      <c r="T46" s="5">
        <v>2</v>
      </c>
      <c r="U46" s="18">
        <v>1</v>
      </c>
      <c r="V46" s="18">
        <v>2</v>
      </c>
      <c r="W46" s="154">
        <f t="shared" si="13"/>
        <v>26</v>
      </c>
      <c r="X46" s="162">
        <v>0</v>
      </c>
      <c r="Y46" s="163">
        <v>0</v>
      </c>
      <c r="Z46" s="5">
        <v>0</v>
      </c>
      <c r="AA46" s="5">
        <v>0</v>
      </c>
      <c r="AB46" s="5">
        <v>1</v>
      </c>
      <c r="AC46" s="5">
        <v>0</v>
      </c>
      <c r="AD46" s="5">
        <v>1</v>
      </c>
      <c r="AE46" s="5">
        <v>0</v>
      </c>
      <c r="AF46" s="5">
        <v>1</v>
      </c>
      <c r="AG46" s="5">
        <v>0</v>
      </c>
      <c r="AH46" s="5">
        <v>1</v>
      </c>
      <c r="AI46" s="5">
        <v>0</v>
      </c>
      <c r="AJ46" s="5">
        <v>1</v>
      </c>
      <c r="AK46" s="5">
        <v>0</v>
      </c>
      <c r="AL46" s="5">
        <v>1</v>
      </c>
      <c r="AM46" s="5">
        <v>0</v>
      </c>
      <c r="AN46" s="5">
        <v>1</v>
      </c>
      <c r="AO46" s="5">
        <v>0</v>
      </c>
      <c r="AP46" s="5">
        <v>1</v>
      </c>
      <c r="AQ46" s="5">
        <v>0</v>
      </c>
      <c r="AR46" s="5">
        <v>1</v>
      </c>
      <c r="AS46" s="5">
        <v>0</v>
      </c>
      <c r="AT46" s="5">
        <v>1</v>
      </c>
      <c r="AU46" s="5">
        <v>0</v>
      </c>
      <c r="AV46" s="5">
        <v>1</v>
      </c>
      <c r="AW46" s="5">
        <v>0</v>
      </c>
      <c r="AX46" s="5">
        <f t="shared" si="14"/>
        <v>11</v>
      </c>
      <c r="AY46" s="68">
        <f t="shared" si="15"/>
        <v>37</v>
      </c>
    </row>
    <row r="47" spans="1:51" ht="12.75" hidden="1">
      <c r="A47" s="3"/>
      <c r="B47" s="211" t="s">
        <v>18</v>
      </c>
      <c r="C47" s="234"/>
      <c r="D47" s="3" t="s">
        <v>12</v>
      </c>
      <c r="E47" s="124">
        <f t="shared" si="6"/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5"/>
      <c r="V47" s="15"/>
      <c r="W47" s="74">
        <f t="shared" si="13"/>
        <v>0</v>
      </c>
      <c r="X47" s="162"/>
      <c r="Y47" s="16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75">
        <f t="shared" si="14"/>
        <v>0</v>
      </c>
      <c r="AY47" s="68">
        <f t="shared" si="15"/>
        <v>0</v>
      </c>
    </row>
    <row r="48" spans="1:51" ht="12.75" hidden="1">
      <c r="A48" s="3"/>
      <c r="B48" s="211"/>
      <c r="C48" s="234"/>
      <c r="D48" s="3" t="s">
        <v>13</v>
      </c>
      <c r="E48" s="124">
        <f t="shared" si="6"/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5"/>
      <c r="V48" s="15"/>
      <c r="W48" s="74">
        <f t="shared" si="13"/>
        <v>0</v>
      </c>
      <c r="X48" s="162"/>
      <c r="Y48" s="16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75">
        <f t="shared" si="14"/>
        <v>0</v>
      </c>
      <c r="AY48" s="68">
        <f t="shared" si="15"/>
        <v>0</v>
      </c>
    </row>
    <row r="49" spans="1:51" ht="12.75" hidden="1">
      <c r="A49" s="3"/>
      <c r="B49" s="211" t="s">
        <v>19</v>
      </c>
      <c r="C49" s="234"/>
      <c r="D49" s="3" t="s">
        <v>12</v>
      </c>
      <c r="E49" s="124">
        <f t="shared" si="6"/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5"/>
      <c r="V49" s="15"/>
      <c r="W49" s="74">
        <f t="shared" si="13"/>
        <v>0</v>
      </c>
      <c r="X49" s="162"/>
      <c r="Y49" s="16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75">
        <f t="shared" si="14"/>
        <v>0</v>
      </c>
      <c r="AY49" s="68">
        <f t="shared" si="15"/>
        <v>0</v>
      </c>
    </row>
    <row r="50" spans="1:51" ht="12.75" hidden="1">
      <c r="A50" s="3"/>
      <c r="B50" s="211"/>
      <c r="C50" s="234"/>
      <c r="D50" s="3" t="s">
        <v>13</v>
      </c>
      <c r="E50" s="124">
        <f t="shared" si="6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5"/>
      <c r="V50" s="15"/>
      <c r="W50" s="74">
        <f t="shared" si="13"/>
        <v>0</v>
      </c>
      <c r="X50" s="162"/>
      <c r="Y50" s="16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75">
        <f t="shared" si="14"/>
        <v>0</v>
      </c>
      <c r="AY50" s="68">
        <f t="shared" si="15"/>
        <v>0</v>
      </c>
    </row>
    <row r="51" spans="1:51" ht="23.25" customHeight="1">
      <c r="A51" s="3"/>
      <c r="B51" s="193" t="s">
        <v>17</v>
      </c>
      <c r="C51" s="214" t="s">
        <v>126</v>
      </c>
      <c r="D51" s="3" t="s">
        <v>12</v>
      </c>
      <c r="E51" s="124">
        <f t="shared" si="6"/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15">
        <v>0</v>
      </c>
      <c r="V51" s="15">
        <v>0</v>
      </c>
      <c r="W51" s="74">
        <v>0</v>
      </c>
      <c r="X51" s="162">
        <v>0</v>
      </c>
      <c r="Y51" s="16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83">
        <v>0</v>
      </c>
      <c r="AY51" s="68">
        <v>0</v>
      </c>
    </row>
    <row r="52" spans="1:51" ht="21.75" customHeight="1">
      <c r="A52" s="3"/>
      <c r="B52" s="217"/>
      <c r="C52" s="215"/>
      <c r="D52" s="3" t="s">
        <v>13</v>
      </c>
      <c r="E52" s="124">
        <f t="shared" si="6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8">
        <v>0</v>
      </c>
      <c r="V52" s="18">
        <v>0</v>
      </c>
      <c r="W52" s="154">
        <v>0</v>
      </c>
      <c r="X52" s="162">
        <v>0</v>
      </c>
      <c r="Y52" s="16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83">
        <v>0</v>
      </c>
      <c r="AY52" s="68">
        <v>0</v>
      </c>
    </row>
    <row r="53" spans="1:51" ht="15" customHeight="1">
      <c r="A53" s="3"/>
      <c r="B53" s="227" t="s">
        <v>18</v>
      </c>
      <c r="C53" s="214" t="s">
        <v>142</v>
      </c>
      <c r="D53" s="3" t="s">
        <v>12</v>
      </c>
      <c r="E53" s="124">
        <f t="shared" si="6"/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75">
        <v>0</v>
      </c>
      <c r="X53" s="162">
        <v>0</v>
      </c>
      <c r="Y53" s="16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83">
        <v>0</v>
      </c>
      <c r="AY53" s="68">
        <v>0</v>
      </c>
    </row>
    <row r="54" spans="1:51" ht="14.25" customHeight="1">
      <c r="A54" s="3"/>
      <c r="B54" s="228"/>
      <c r="C54" s="215"/>
      <c r="D54" s="3" t="s">
        <v>13</v>
      </c>
      <c r="E54" s="124">
        <f t="shared" si="6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162">
        <v>0</v>
      </c>
      <c r="Y54" s="16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83">
        <v>0</v>
      </c>
      <c r="AY54" s="68">
        <v>0</v>
      </c>
    </row>
    <row r="55" spans="1:51" ht="12.75">
      <c r="A55" s="3"/>
      <c r="B55" s="227" t="s">
        <v>19</v>
      </c>
      <c r="C55" s="214" t="s">
        <v>143</v>
      </c>
      <c r="D55" s="3" t="s">
        <v>12</v>
      </c>
      <c r="E55" s="124">
        <f t="shared" si="6"/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75">
        <v>0</v>
      </c>
      <c r="X55" s="162">
        <v>0</v>
      </c>
      <c r="Y55" s="16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83">
        <v>0</v>
      </c>
      <c r="AY55" s="68">
        <v>0</v>
      </c>
    </row>
    <row r="56" spans="1:51" ht="12.75">
      <c r="A56" s="3"/>
      <c r="B56" s="228"/>
      <c r="C56" s="215"/>
      <c r="D56" s="3" t="s">
        <v>13</v>
      </c>
      <c r="E56" s="124">
        <f t="shared" si="6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162">
        <v>0</v>
      </c>
      <c r="Y56" s="16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83">
        <v>0</v>
      </c>
      <c r="AY56" s="12">
        <v>0</v>
      </c>
    </row>
    <row r="57" spans="1:52" ht="12.75" customHeight="1">
      <c r="A57" s="3"/>
      <c r="B57" s="237" t="s">
        <v>20</v>
      </c>
      <c r="C57" s="222" t="s">
        <v>21</v>
      </c>
      <c r="D57" s="6" t="s">
        <v>12</v>
      </c>
      <c r="E57" s="150">
        <f t="shared" si="6"/>
        <v>328</v>
      </c>
      <c r="F57" s="6">
        <f>F59</f>
        <v>8</v>
      </c>
      <c r="G57" s="6">
        <f aca="true" t="shared" si="16" ref="G57:V57">G59</f>
        <v>8</v>
      </c>
      <c r="H57" s="6">
        <f t="shared" si="16"/>
        <v>8</v>
      </c>
      <c r="I57" s="6">
        <f t="shared" si="16"/>
        <v>8</v>
      </c>
      <c r="J57" s="6">
        <f t="shared" si="16"/>
        <v>8</v>
      </c>
      <c r="K57" s="6">
        <f t="shared" si="16"/>
        <v>8</v>
      </c>
      <c r="L57" s="6">
        <f t="shared" si="16"/>
        <v>8</v>
      </c>
      <c r="M57" s="6">
        <f t="shared" si="16"/>
        <v>8</v>
      </c>
      <c r="N57" s="6">
        <f t="shared" si="16"/>
        <v>8</v>
      </c>
      <c r="O57" s="6">
        <f t="shared" si="16"/>
        <v>8</v>
      </c>
      <c r="P57" s="6">
        <f t="shared" si="16"/>
        <v>8</v>
      </c>
      <c r="Q57" s="6">
        <f t="shared" si="16"/>
        <v>8</v>
      </c>
      <c r="R57" s="6">
        <f t="shared" si="16"/>
        <v>8</v>
      </c>
      <c r="S57" s="6">
        <f t="shared" si="16"/>
        <v>8</v>
      </c>
      <c r="T57" s="6">
        <f t="shared" si="16"/>
        <v>8</v>
      </c>
      <c r="U57" s="6">
        <f t="shared" si="16"/>
        <v>8</v>
      </c>
      <c r="V57" s="6">
        <f t="shared" si="16"/>
        <v>8</v>
      </c>
      <c r="W57" s="148">
        <f>SUM(F57:V57)</f>
        <v>136</v>
      </c>
      <c r="X57" s="164">
        <v>0</v>
      </c>
      <c r="Y57" s="163">
        <v>0</v>
      </c>
      <c r="Z57" s="147">
        <f aca="true" t="shared" si="17" ref="Z57:AW57">SUM(Z59,Z65,Z74)</f>
        <v>8</v>
      </c>
      <c r="AA57" s="147">
        <f t="shared" si="17"/>
        <v>8</v>
      </c>
      <c r="AB57" s="147">
        <f t="shared" si="17"/>
        <v>8</v>
      </c>
      <c r="AC57" s="147">
        <f t="shared" si="17"/>
        <v>8</v>
      </c>
      <c r="AD57" s="147">
        <f t="shared" si="17"/>
        <v>8</v>
      </c>
      <c r="AE57" s="147">
        <f t="shared" si="17"/>
        <v>8</v>
      </c>
      <c r="AF57" s="147">
        <f t="shared" si="17"/>
        <v>8</v>
      </c>
      <c r="AG57" s="147">
        <f t="shared" si="17"/>
        <v>8</v>
      </c>
      <c r="AH57" s="147">
        <f t="shared" si="17"/>
        <v>8</v>
      </c>
      <c r="AI57" s="147">
        <f t="shared" si="17"/>
        <v>8</v>
      </c>
      <c r="AJ57" s="147">
        <f t="shared" si="17"/>
        <v>8</v>
      </c>
      <c r="AK57" s="147">
        <f t="shared" si="17"/>
        <v>8</v>
      </c>
      <c r="AL57" s="147">
        <f t="shared" si="17"/>
        <v>8</v>
      </c>
      <c r="AM57" s="147">
        <f t="shared" si="17"/>
        <v>8</v>
      </c>
      <c r="AN57" s="147">
        <f t="shared" si="17"/>
        <v>8</v>
      </c>
      <c r="AO57" s="147">
        <f t="shared" si="17"/>
        <v>8</v>
      </c>
      <c r="AP57" s="147">
        <f t="shared" si="17"/>
        <v>8</v>
      </c>
      <c r="AQ57" s="147">
        <f t="shared" si="17"/>
        <v>8</v>
      </c>
      <c r="AR57" s="147">
        <f t="shared" si="17"/>
        <v>8</v>
      </c>
      <c r="AS57" s="147">
        <f t="shared" si="17"/>
        <v>8</v>
      </c>
      <c r="AT57" s="147">
        <f t="shared" si="17"/>
        <v>8</v>
      </c>
      <c r="AU57" s="147">
        <f t="shared" si="17"/>
        <v>8</v>
      </c>
      <c r="AV57" s="147">
        <f t="shared" si="17"/>
        <v>8</v>
      </c>
      <c r="AW57" s="147">
        <f t="shared" si="17"/>
        <v>8</v>
      </c>
      <c r="AX57" s="147">
        <f>SUM(X57:AW57)</f>
        <v>192</v>
      </c>
      <c r="AY57" s="147">
        <f>SUM(W57,AX57)</f>
        <v>328</v>
      </c>
      <c r="AZ57" s="81"/>
    </row>
    <row r="58" spans="1:52" ht="12.75">
      <c r="A58" s="3"/>
      <c r="B58" s="237"/>
      <c r="C58" s="222"/>
      <c r="D58" s="6" t="s">
        <v>13</v>
      </c>
      <c r="E58" s="150">
        <f t="shared" si="6"/>
        <v>41</v>
      </c>
      <c r="F58" s="6">
        <f>F60</f>
        <v>1</v>
      </c>
      <c r="G58" s="6">
        <f aca="true" t="shared" si="18" ref="G58:V58">G60</f>
        <v>1</v>
      </c>
      <c r="H58" s="6">
        <f t="shared" si="18"/>
        <v>1</v>
      </c>
      <c r="I58" s="6">
        <f t="shared" si="18"/>
        <v>1</v>
      </c>
      <c r="J58" s="6">
        <f t="shared" si="18"/>
        <v>1</v>
      </c>
      <c r="K58" s="6">
        <f t="shared" si="18"/>
        <v>1</v>
      </c>
      <c r="L58" s="6">
        <f t="shared" si="18"/>
        <v>1</v>
      </c>
      <c r="M58" s="6">
        <f t="shared" si="18"/>
        <v>1</v>
      </c>
      <c r="N58" s="6">
        <f t="shared" si="18"/>
        <v>1</v>
      </c>
      <c r="O58" s="6">
        <f t="shared" si="18"/>
        <v>1</v>
      </c>
      <c r="P58" s="6">
        <f t="shared" si="18"/>
        <v>1</v>
      </c>
      <c r="Q58" s="6">
        <f t="shared" si="18"/>
        <v>1</v>
      </c>
      <c r="R58" s="6">
        <f t="shared" si="18"/>
        <v>1</v>
      </c>
      <c r="S58" s="6">
        <f t="shared" si="18"/>
        <v>1</v>
      </c>
      <c r="T58" s="6">
        <f t="shared" si="18"/>
        <v>1</v>
      </c>
      <c r="U58" s="6">
        <f t="shared" si="18"/>
        <v>1</v>
      </c>
      <c r="V58" s="6">
        <f t="shared" si="18"/>
        <v>1</v>
      </c>
      <c r="W58" s="148">
        <f>SUM(F58:V58)</f>
        <v>17</v>
      </c>
      <c r="X58" s="164">
        <v>0</v>
      </c>
      <c r="Y58" s="163">
        <v>0</v>
      </c>
      <c r="Z58" s="151">
        <f aca="true" t="shared" si="19" ref="Z58:AW58">SUM(Z60,Z67,Z75)</f>
        <v>1</v>
      </c>
      <c r="AA58" s="151">
        <f t="shared" si="19"/>
        <v>1</v>
      </c>
      <c r="AB58" s="151">
        <f t="shared" si="19"/>
        <v>1</v>
      </c>
      <c r="AC58" s="151">
        <f t="shared" si="19"/>
        <v>1</v>
      </c>
      <c r="AD58" s="151">
        <f t="shared" si="19"/>
        <v>1</v>
      </c>
      <c r="AE58" s="151">
        <f t="shared" si="19"/>
        <v>1</v>
      </c>
      <c r="AF58" s="151">
        <f t="shared" si="19"/>
        <v>1</v>
      </c>
      <c r="AG58" s="151">
        <f t="shared" si="19"/>
        <v>1</v>
      </c>
      <c r="AH58" s="151">
        <f t="shared" si="19"/>
        <v>1</v>
      </c>
      <c r="AI58" s="151">
        <f t="shared" si="19"/>
        <v>1</v>
      </c>
      <c r="AJ58" s="151">
        <f t="shared" si="19"/>
        <v>1</v>
      </c>
      <c r="AK58" s="151">
        <f t="shared" si="19"/>
        <v>1</v>
      </c>
      <c r="AL58" s="151">
        <f t="shared" si="19"/>
        <v>1</v>
      </c>
      <c r="AM58" s="151">
        <f t="shared" si="19"/>
        <v>1</v>
      </c>
      <c r="AN58" s="151">
        <f t="shared" si="19"/>
        <v>1</v>
      </c>
      <c r="AO58" s="151">
        <f t="shared" si="19"/>
        <v>1</v>
      </c>
      <c r="AP58" s="151">
        <f t="shared" si="19"/>
        <v>1</v>
      </c>
      <c r="AQ58" s="151">
        <f t="shared" si="19"/>
        <v>1</v>
      </c>
      <c r="AR58" s="151">
        <f t="shared" si="19"/>
        <v>1</v>
      </c>
      <c r="AS58" s="151">
        <f t="shared" si="19"/>
        <v>1</v>
      </c>
      <c r="AT58" s="151">
        <f t="shared" si="19"/>
        <v>1</v>
      </c>
      <c r="AU58" s="151">
        <f t="shared" si="19"/>
        <v>1</v>
      </c>
      <c r="AV58" s="151">
        <f t="shared" si="19"/>
        <v>1</v>
      </c>
      <c r="AW58" s="151">
        <f t="shared" si="19"/>
        <v>1</v>
      </c>
      <c r="AX58" s="147">
        <f>SUM(X58:AW58)</f>
        <v>24</v>
      </c>
      <c r="AY58" s="147">
        <f>SUM(W58,AX58)</f>
        <v>41</v>
      </c>
      <c r="AZ58" s="81"/>
    </row>
    <row r="59" spans="1:52" ht="12.75" customHeight="1">
      <c r="A59" s="3"/>
      <c r="B59" s="237" t="s">
        <v>22</v>
      </c>
      <c r="C59" s="222" t="s">
        <v>23</v>
      </c>
      <c r="D59" s="6" t="s">
        <v>12</v>
      </c>
      <c r="E59" s="150">
        <f>W59+AX59</f>
        <v>328</v>
      </c>
      <c r="F59" s="6">
        <f>SUM(F61,F67,F76)</f>
        <v>8</v>
      </c>
      <c r="G59" s="6">
        <f aca="true" t="shared" si="20" ref="G59:V59">SUM(G61,G67,G76)</f>
        <v>8</v>
      </c>
      <c r="H59" s="6">
        <f t="shared" si="20"/>
        <v>8</v>
      </c>
      <c r="I59" s="6">
        <f t="shared" si="20"/>
        <v>8</v>
      </c>
      <c r="J59" s="6">
        <f t="shared" si="20"/>
        <v>8</v>
      </c>
      <c r="K59" s="6">
        <f t="shared" si="20"/>
        <v>8</v>
      </c>
      <c r="L59" s="6">
        <f t="shared" si="20"/>
        <v>8</v>
      </c>
      <c r="M59" s="6">
        <f t="shared" si="20"/>
        <v>8</v>
      </c>
      <c r="N59" s="6">
        <f t="shared" si="20"/>
        <v>8</v>
      </c>
      <c r="O59" s="6">
        <f t="shared" si="20"/>
        <v>8</v>
      </c>
      <c r="P59" s="6">
        <f t="shared" si="20"/>
        <v>8</v>
      </c>
      <c r="Q59" s="6">
        <f t="shared" si="20"/>
        <v>8</v>
      </c>
      <c r="R59" s="6">
        <f t="shared" si="20"/>
        <v>8</v>
      </c>
      <c r="S59" s="6">
        <f t="shared" si="20"/>
        <v>8</v>
      </c>
      <c r="T59" s="6">
        <f t="shared" si="20"/>
        <v>8</v>
      </c>
      <c r="U59" s="6">
        <f t="shared" si="20"/>
        <v>8</v>
      </c>
      <c r="V59" s="6">
        <f t="shared" si="20"/>
        <v>8</v>
      </c>
      <c r="W59" s="148">
        <f>SUM(F59:V59)</f>
        <v>136</v>
      </c>
      <c r="X59" s="164">
        <v>0</v>
      </c>
      <c r="Y59" s="163">
        <f>SUM(Y61,Y67,Y76)</f>
        <v>0</v>
      </c>
      <c r="Z59" s="147">
        <f aca="true" t="shared" si="21" ref="Z59:AW59">SUM(Z61,Z67,Z76)</f>
        <v>8</v>
      </c>
      <c r="AA59" s="147">
        <f t="shared" si="21"/>
        <v>8</v>
      </c>
      <c r="AB59" s="147">
        <f t="shared" si="21"/>
        <v>8</v>
      </c>
      <c r="AC59" s="147">
        <f t="shared" si="21"/>
        <v>8</v>
      </c>
      <c r="AD59" s="147">
        <f t="shared" si="21"/>
        <v>8</v>
      </c>
      <c r="AE59" s="147">
        <f t="shared" si="21"/>
        <v>8</v>
      </c>
      <c r="AF59" s="147">
        <f t="shared" si="21"/>
        <v>8</v>
      </c>
      <c r="AG59" s="147">
        <f t="shared" si="21"/>
        <v>8</v>
      </c>
      <c r="AH59" s="147">
        <f t="shared" si="21"/>
        <v>8</v>
      </c>
      <c r="AI59" s="147">
        <f t="shared" si="21"/>
        <v>8</v>
      </c>
      <c r="AJ59" s="147">
        <f t="shared" si="21"/>
        <v>8</v>
      </c>
      <c r="AK59" s="147">
        <f t="shared" si="21"/>
        <v>8</v>
      </c>
      <c r="AL59" s="147">
        <f t="shared" si="21"/>
        <v>8</v>
      </c>
      <c r="AM59" s="147">
        <f t="shared" si="21"/>
        <v>8</v>
      </c>
      <c r="AN59" s="147">
        <f t="shared" si="21"/>
        <v>8</v>
      </c>
      <c r="AO59" s="147">
        <f t="shared" si="21"/>
        <v>8</v>
      </c>
      <c r="AP59" s="147">
        <f t="shared" si="21"/>
        <v>8</v>
      </c>
      <c r="AQ59" s="147">
        <f t="shared" si="21"/>
        <v>8</v>
      </c>
      <c r="AR59" s="147">
        <f t="shared" si="21"/>
        <v>8</v>
      </c>
      <c r="AS59" s="147">
        <f t="shared" si="21"/>
        <v>8</v>
      </c>
      <c r="AT59" s="147">
        <f t="shared" si="21"/>
        <v>8</v>
      </c>
      <c r="AU59" s="147">
        <f t="shared" si="21"/>
        <v>8</v>
      </c>
      <c r="AV59" s="147">
        <f t="shared" si="21"/>
        <v>8</v>
      </c>
      <c r="AW59" s="147">
        <f t="shared" si="21"/>
        <v>8</v>
      </c>
      <c r="AX59" s="147">
        <f>SUM(X59:AW59)</f>
        <v>192</v>
      </c>
      <c r="AY59" s="147">
        <f>SUM(W59,AX59)</f>
        <v>328</v>
      </c>
      <c r="AZ59" s="81"/>
    </row>
    <row r="60" spans="1:52" ht="12.75">
      <c r="A60" s="3"/>
      <c r="B60" s="237"/>
      <c r="C60" s="222"/>
      <c r="D60" s="6" t="s">
        <v>13</v>
      </c>
      <c r="E60" s="150">
        <f t="shared" si="6"/>
        <v>41</v>
      </c>
      <c r="F60" s="6">
        <f>SUM(F62,F69,F77)</f>
        <v>1</v>
      </c>
      <c r="G60" s="6">
        <f aca="true" t="shared" si="22" ref="G60:V60">SUM(G62,G69,G77)</f>
        <v>1</v>
      </c>
      <c r="H60" s="6">
        <f t="shared" si="22"/>
        <v>1</v>
      </c>
      <c r="I60" s="6">
        <f t="shared" si="22"/>
        <v>1</v>
      </c>
      <c r="J60" s="6">
        <f t="shared" si="22"/>
        <v>1</v>
      </c>
      <c r="K60" s="6">
        <f t="shared" si="22"/>
        <v>1</v>
      </c>
      <c r="L60" s="6">
        <f t="shared" si="22"/>
        <v>1</v>
      </c>
      <c r="M60" s="6">
        <f t="shared" si="22"/>
        <v>1</v>
      </c>
      <c r="N60" s="6">
        <f t="shared" si="22"/>
        <v>1</v>
      </c>
      <c r="O60" s="6">
        <f t="shared" si="22"/>
        <v>1</v>
      </c>
      <c r="P60" s="6">
        <f t="shared" si="22"/>
        <v>1</v>
      </c>
      <c r="Q60" s="6">
        <f t="shared" si="22"/>
        <v>1</v>
      </c>
      <c r="R60" s="6">
        <f t="shared" si="22"/>
        <v>1</v>
      </c>
      <c r="S60" s="6">
        <f t="shared" si="22"/>
        <v>1</v>
      </c>
      <c r="T60" s="6">
        <f t="shared" si="22"/>
        <v>1</v>
      </c>
      <c r="U60" s="6">
        <f t="shared" si="22"/>
        <v>1</v>
      </c>
      <c r="V60" s="6">
        <f t="shared" si="22"/>
        <v>1</v>
      </c>
      <c r="W60" s="148">
        <f>SUM(F60:V60)</f>
        <v>17</v>
      </c>
      <c r="X60" s="164">
        <f>SUM(X62,X69,X77)</f>
        <v>0</v>
      </c>
      <c r="Y60" s="164">
        <f aca="true" t="shared" si="23" ref="Y60:AW60">SUM(Y62,Y69,Y77)</f>
        <v>0</v>
      </c>
      <c r="Z60" s="151">
        <f t="shared" si="23"/>
        <v>1</v>
      </c>
      <c r="AA60" s="151">
        <f t="shared" si="23"/>
        <v>1</v>
      </c>
      <c r="AB60" s="151">
        <f t="shared" si="23"/>
        <v>1</v>
      </c>
      <c r="AC60" s="151">
        <f t="shared" si="23"/>
        <v>1</v>
      </c>
      <c r="AD60" s="151">
        <f t="shared" si="23"/>
        <v>1</v>
      </c>
      <c r="AE60" s="151">
        <f t="shared" si="23"/>
        <v>1</v>
      </c>
      <c r="AF60" s="151">
        <f t="shared" si="23"/>
        <v>1</v>
      </c>
      <c r="AG60" s="151">
        <f t="shared" si="23"/>
        <v>1</v>
      </c>
      <c r="AH60" s="151">
        <f t="shared" si="23"/>
        <v>1</v>
      </c>
      <c r="AI60" s="151">
        <f t="shared" si="23"/>
        <v>1</v>
      </c>
      <c r="AJ60" s="151">
        <f t="shared" si="23"/>
        <v>1</v>
      </c>
      <c r="AK60" s="151">
        <f t="shared" si="23"/>
        <v>1</v>
      </c>
      <c r="AL60" s="151">
        <f t="shared" si="23"/>
        <v>1</v>
      </c>
      <c r="AM60" s="151">
        <f t="shared" si="23"/>
        <v>1</v>
      </c>
      <c r="AN60" s="151">
        <f t="shared" si="23"/>
        <v>1</v>
      </c>
      <c r="AO60" s="151">
        <f t="shared" si="23"/>
        <v>1</v>
      </c>
      <c r="AP60" s="151">
        <f t="shared" si="23"/>
        <v>1</v>
      </c>
      <c r="AQ60" s="151">
        <f t="shared" si="23"/>
        <v>1</v>
      </c>
      <c r="AR60" s="151">
        <f t="shared" si="23"/>
        <v>1</v>
      </c>
      <c r="AS60" s="151">
        <f t="shared" si="23"/>
        <v>1</v>
      </c>
      <c r="AT60" s="151">
        <f t="shared" si="23"/>
        <v>1</v>
      </c>
      <c r="AU60" s="151">
        <f t="shared" si="23"/>
        <v>1</v>
      </c>
      <c r="AV60" s="151">
        <f t="shared" si="23"/>
        <v>1</v>
      </c>
      <c r="AW60" s="151">
        <f t="shared" si="23"/>
        <v>1</v>
      </c>
      <c r="AX60" s="147">
        <f>SUM(X60:AW60)</f>
        <v>24</v>
      </c>
      <c r="AY60" s="147">
        <f>SUM(W60,AX60)</f>
        <v>41</v>
      </c>
      <c r="AZ60" s="81"/>
    </row>
    <row r="61" spans="1:52" ht="15.75" customHeight="1">
      <c r="A61" s="3"/>
      <c r="B61" s="235" t="s">
        <v>24</v>
      </c>
      <c r="C61" s="223" t="s">
        <v>119</v>
      </c>
      <c r="D61" s="147" t="s">
        <v>61</v>
      </c>
      <c r="E61" s="150">
        <f t="shared" si="6"/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0</v>
      </c>
      <c r="V61" s="147">
        <v>0</v>
      </c>
      <c r="W61" s="148">
        <v>0</v>
      </c>
      <c r="X61" s="162">
        <f>SUM(X63,X65)</f>
        <v>0</v>
      </c>
      <c r="Y61" s="162">
        <f aca="true" t="shared" si="24" ref="Y61:AX61">SUM(Y63,Y65)</f>
        <v>0</v>
      </c>
      <c r="Z61" s="149">
        <f t="shared" si="24"/>
        <v>0</v>
      </c>
      <c r="AA61" s="149">
        <f t="shared" si="24"/>
        <v>0</v>
      </c>
      <c r="AB61" s="149">
        <f t="shared" si="24"/>
        <v>0</v>
      </c>
      <c r="AC61" s="149">
        <f t="shared" si="24"/>
        <v>0</v>
      </c>
      <c r="AD61" s="149">
        <f t="shared" si="24"/>
        <v>0</v>
      </c>
      <c r="AE61" s="149">
        <f t="shared" si="24"/>
        <v>0</v>
      </c>
      <c r="AF61" s="149">
        <f t="shared" si="24"/>
        <v>0</v>
      </c>
      <c r="AG61" s="149">
        <f t="shared" si="24"/>
        <v>0</v>
      </c>
      <c r="AH61" s="149">
        <f t="shared" si="24"/>
        <v>0</v>
      </c>
      <c r="AI61" s="149">
        <f t="shared" si="24"/>
        <v>0</v>
      </c>
      <c r="AJ61" s="149">
        <f t="shared" si="24"/>
        <v>0</v>
      </c>
      <c r="AK61" s="149">
        <f t="shared" si="24"/>
        <v>0</v>
      </c>
      <c r="AL61" s="149">
        <f t="shared" si="24"/>
        <v>0</v>
      </c>
      <c r="AM61" s="149">
        <f t="shared" si="24"/>
        <v>0</v>
      </c>
      <c r="AN61" s="149">
        <f t="shared" si="24"/>
        <v>0</v>
      </c>
      <c r="AO61" s="149">
        <f t="shared" si="24"/>
        <v>0</v>
      </c>
      <c r="AP61" s="149">
        <f t="shared" si="24"/>
        <v>0</v>
      </c>
      <c r="AQ61" s="149">
        <f t="shared" si="24"/>
        <v>0</v>
      </c>
      <c r="AR61" s="149">
        <f t="shared" si="24"/>
        <v>0</v>
      </c>
      <c r="AS61" s="149">
        <f t="shared" si="24"/>
        <v>0</v>
      </c>
      <c r="AT61" s="149">
        <f t="shared" si="24"/>
        <v>0</v>
      </c>
      <c r="AU61" s="149">
        <f t="shared" si="24"/>
        <v>0</v>
      </c>
      <c r="AV61" s="149">
        <f t="shared" si="24"/>
        <v>0</v>
      </c>
      <c r="AW61" s="149">
        <f t="shared" si="24"/>
        <v>0</v>
      </c>
      <c r="AX61" s="79">
        <f t="shared" si="24"/>
        <v>0</v>
      </c>
      <c r="AY61" s="68">
        <v>0</v>
      </c>
      <c r="AZ61" s="81"/>
    </row>
    <row r="62" spans="1:51" ht="12.75" customHeight="1">
      <c r="A62" s="3"/>
      <c r="B62" s="236"/>
      <c r="C62" s="224"/>
      <c r="D62" s="147" t="s">
        <v>13</v>
      </c>
      <c r="E62" s="150">
        <f aca="true" t="shared" si="25" ref="E62:E92">W62+AX62</f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8">
        <v>0</v>
      </c>
      <c r="X62" s="162">
        <f>SUM(X64,X66)</f>
        <v>0</v>
      </c>
      <c r="Y62" s="162">
        <f aca="true" t="shared" si="26" ref="Y62:AX62">SUM(Y64,Y66)</f>
        <v>0</v>
      </c>
      <c r="Z62" s="149">
        <f t="shared" si="26"/>
        <v>0</v>
      </c>
      <c r="AA62" s="149">
        <f t="shared" si="26"/>
        <v>0</v>
      </c>
      <c r="AB62" s="149">
        <f t="shared" si="26"/>
        <v>0</v>
      </c>
      <c r="AC62" s="149">
        <f t="shared" si="26"/>
        <v>0</v>
      </c>
      <c r="AD62" s="149">
        <f t="shared" si="26"/>
        <v>0</v>
      </c>
      <c r="AE62" s="149">
        <f t="shared" si="26"/>
        <v>0</v>
      </c>
      <c r="AF62" s="149">
        <f t="shared" si="26"/>
        <v>0</v>
      </c>
      <c r="AG62" s="149">
        <f t="shared" si="26"/>
        <v>0</v>
      </c>
      <c r="AH62" s="149">
        <f t="shared" si="26"/>
        <v>0</v>
      </c>
      <c r="AI62" s="149">
        <f t="shared" si="26"/>
        <v>0</v>
      </c>
      <c r="AJ62" s="149">
        <f t="shared" si="26"/>
        <v>0</v>
      </c>
      <c r="AK62" s="149">
        <f t="shared" si="26"/>
        <v>0</v>
      </c>
      <c r="AL62" s="149">
        <f t="shared" si="26"/>
        <v>0</v>
      </c>
      <c r="AM62" s="149">
        <f t="shared" si="26"/>
        <v>0</v>
      </c>
      <c r="AN62" s="149">
        <f t="shared" si="26"/>
        <v>0</v>
      </c>
      <c r="AO62" s="149">
        <f t="shared" si="26"/>
        <v>0</v>
      </c>
      <c r="AP62" s="149">
        <f t="shared" si="26"/>
        <v>0</v>
      </c>
      <c r="AQ62" s="149">
        <f t="shared" si="26"/>
        <v>0</v>
      </c>
      <c r="AR62" s="149">
        <f t="shared" si="26"/>
        <v>0</v>
      </c>
      <c r="AS62" s="149">
        <f t="shared" si="26"/>
        <v>0</v>
      </c>
      <c r="AT62" s="149">
        <f t="shared" si="26"/>
        <v>0</v>
      </c>
      <c r="AU62" s="149">
        <f t="shared" si="26"/>
        <v>0</v>
      </c>
      <c r="AV62" s="149">
        <f t="shared" si="26"/>
        <v>0</v>
      </c>
      <c r="AW62" s="149">
        <f t="shared" si="26"/>
        <v>0</v>
      </c>
      <c r="AX62" s="79">
        <f t="shared" si="26"/>
        <v>0</v>
      </c>
      <c r="AY62" s="68">
        <v>0</v>
      </c>
    </row>
    <row r="63" spans="1:51" ht="15" customHeight="1">
      <c r="A63" s="3"/>
      <c r="B63" s="227" t="s">
        <v>147</v>
      </c>
      <c r="C63" s="225" t="s">
        <v>144</v>
      </c>
      <c r="D63" s="3" t="s">
        <v>12</v>
      </c>
      <c r="E63" s="124">
        <f t="shared" si="25"/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74">
        <v>0</v>
      </c>
      <c r="X63" s="162">
        <v>0</v>
      </c>
      <c r="Y63" s="16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75">
        <v>0</v>
      </c>
      <c r="AY63" s="68">
        <v>0</v>
      </c>
    </row>
    <row r="64" spans="1:51" ht="23.25" customHeight="1">
      <c r="A64" s="3"/>
      <c r="B64" s="228"/>
      <c r="C64" s="226"/>
      <c r="D64" s="3" t="s">
        <v>13</v>
      </c>
      <c r="E64" s="124">
        <f t="shared" si="25"/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162">
        <v>0</v>
      </c>
      <c r="Y64" s="16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75">
        <v>0</v>
      </c>
      <c r="AY64" s="68">
        <v>0</v>
      </c>
    </row>
    <row r="65" spans="1:51" ht="12.75">
      <c r="A65" s="3"/>
      <c r="B65" s="67" t="s">
        <v>145</v>
      </c>
      <c r="C65" s="3" t="s">
        <v>59</v>
      </c>
      <c r="D65" s="3" t="s">
        <v>12</v>
      </c>
      <c r="E65" s="124">
        <f t="shared" si="25"/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74">
        <v>0</v>
      </c>
      <c r="X65" s="162">
        <v>0</v>
      </c>
      <c r="Y65" s="16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75">
        <v>0</v>
      </c>
      <c r="AY65" s="68">
        <v>0</v>
      </c>
    </row>
    <row r="66" spans="1:51" ht="25.5">
      <c r="A66" s="3"/>
      <c r="B66" s="67" t="s">
        <v>146</v>
      </c>
      <c r="C66" s="78" t="s">
        <v>129</v>
      </c>
      <c r="D66" s="3" t="s">
        <v>12</v>
      </c>
      <c r="E66" s="124">
        <f t="shared" si="25"/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75">
        <v>0</v>
      </c>
      <c r="X66" s="165">
        <v>0</v>
      </c>
      <c r="Y66" s="165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2">
        <v>0</v>
      </c>
      <c r="AW66" s="82">
        <v>0</v>
      </c>
      <c r="AX66" s="75">
        <v>0</v>
      </c>
      <c r="AY66" s="68">
        <v>0</v>
      </c>
    </row>
    <row r="67" spans="1:51" ht="15.75" customHeight="1">
      <c r="A67" s="3"/>
      <c r="B67" s="202" t="s">
        <v>25</v>
      </c>
      <c r="C67" s="229" t="s">
        <v>121</v>
      </c>
      <c r="D67" s="147" t="s">
        <v>12</v>
      </c>
      <c r="E67" s="150">
        <f t="shared" si="25"/>
        <v>0</v>
      </c>
      <c r="F67" s="147">
        <f>SUM(F70,F72,F74,F74)</f>
        <v>0</v>
      </c>
      <c r="G67" s="147">
        <f aca="true" t="shared" si="27" ref="G67:AX67">SUM(G70,G72,G74,G74)</f>
        <v>0</v>
      </c>
      <c r="H67" s="147">
        <f t="shared" si="27"/>
        <v>0</v>
      </c>
      <c r="I67" s="147">
        <f t="shared" si="27"/>
        <v>0</v>
      </c>
      <c r="J67" s="147">
        <f t="shared" si="27"/>
        <v>0</v>
      </c>
      <c r="K67" s="147">
        <f t="shared" si="27"/>
        <v>0</v>
      </c>
      <c r="L67" s="147">
        <f t="shared" si="27"/>
        <v>0</v>
      </c>
      <c r="M67" s="147">
        <f t="shared" si="27"/>
        <v>0</v>
      </c>
      <c r="N67" s="147">
        <f t="shared" si="27"/>
        <v>0</v>
      </c>
      <c r="O67" s="147">
        <f t="shared" si="27"/>
        <v>0</v>
      </c>
      <c r="P67" s="147">
        <f t="shared" si="27"/>
        <v>0</v>
      </c>
      <c r="Q67" s="147">
        <f t="shared" si="27"/>
        <v>0</v>
      </c>
      <c r="R67" s="147">
        <f t="shared" si="27"/>
        <v>0</v>
      </c>
      <c r="S67" s="147">
        <f t="shared" si="27"/>
        <v>0</v>
      </c>
      <c r="T67" s="147">
        <f t="shared" si="27"/>
        <v>0</v>
      </c>
      <c r="U67" s="147">
        <f t="shared" si="27"/>
        <v>0</v>
      </c>
      <c r="V67" s="147">
        <f t="shared" si="27"/>
        <v>0</v>
      </c>
      <c r="W67" s="147">
        <f>SUM(F67:V67,W72,W74,W74)</f>
        <v>0</v>
      </c>
      <c r="X67" s="163">
        <f t="shared" si="27"/>
        <v>0</v>
      </c>
      <c r="Y67" s="163">
        <f t="shared" si="27"/>
        <v>0</v>
      </c>
      <c r="Z67" s="147">
        <f t="shared" si="27"/>
        <v>0</v>
      </c>
      <c r="AA67" s="147">
        <f t="shared" si="27"/>
        <v>0</v>
      </c>
      <c r="AB67" s="147">
        <f t="shared" si="27"/>
        <v>0</v>
      </c>
      <c r="AC67" s="147">
        <f t="shared" si="27"/>
        <v>0</v>
      </c>
      <c r="AD67" s="147">
        <f t="shared" si="27"/>
        <v>0</v>
      </c>
      <c r="AE67" s="147">
        <f t="shared" si="27"/>
        <v>0</v>
      </c>
      <c r="AF67" s="147">
        <f t="shared" si="27"/>
        <v>0</v>
      </c>
      <c r="AG67" s="147">
        <f t="shared" si="27"/>
        <v>0</v>
      </c>
      <c r="AH67" s="147">
        <f t="shared" si="27"/>
        <v>0</v>
      </c>
      <c r="AI67" s="147">
        <f t="shared" si="27"/>
        <v>0</v>
      </c>
      <c r="AJ67" s="147">
        <f t="shared" si="27"/>
        <v>0</v>
      </c>
      <c r="AK67" s="147">
        <f t="shared" si="27"/>
        <v>0</v>
      </c>
      <c r="AL67" s="147">
        <f t="shared" si="27"/>
        <v>0</v>
      </c>
      <c r="AM67" s="147">
        <f t="shared" si="27"/>
        <v>0</v>
      </c>
      <c r="AN67" s="147">
        <f t="shared" si="27"/>
        <v>0</v>
      </c>
      <c r="AO67" s="147">
        <f t="shared" si="27"/>
        <v>0</v>
      </c>
      <c r="AP67" s="147">
        <f t="shared" si="27"/>
        <v>0</v>
      </c>
      <c r="AQ67" s="147">
        <f t="shared" si="27"/>
        <v>0</v>
      </c>
      <c r="AR67" s="147">
        <f t="shared" si="27"/>
        <v>0</v>
      </c>
      <c r="AS67" s="147">
        <f t="shared" si="27"/>
        <v>0</v>
      </c>
      <c r="AT67" s="147">
        <f t="shared" si="27"/>
        <v>0</v>
      </c>
      <c r="AU67" s="147">
        <f t="shared" si="27"/>
        <v>0</v>
      </c>
      <c r="AV67" s="147">
        <f t="shared" si="27"/>
        <v>0</v>
      </c>
      <c r="AW67" s="147">
        <f t="shared" si="27"/>
        <v>0</v>
      </c>
      <c r="AX67" s="68">
        <f t="shared" si="27"/>
        <v>0</v>
      </c>
      <c r="AY67" s="68">
        <v>0</v>
      </c>
    </row>
    <row r="68" spans="1:51" ht="12.75" customHeight="1" hidden="1">
      <c r="A68" s="3"/>
      <c r="B68" s="232"/>
      <c r="C68" s="230"/>
      <c r="D68" s="147"/>
      <c r="E68" s="150">
        <f t="shared" si="25"/>
        <v>0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52"/>
      <c r="V68" s="152"/>
      <c r="W68" s="147">
        <f>SUM(F68:V68,W73,W75,W75)</f>
        <v>0</v>
      </c>
      <c r="X68" s="162"/>
      <c r="Y68" s="163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68"/>
      <c r="AY68" s="68"/>
    </row>
    <row r="69" spans="1:51" ht="12.75">
      <c r="A69" s="3"/>
      <c r="B69" s="203"/>
      <c r="C69" s="231"/>
      <c r="D69" s="147" t="s">
        <v>13</v>
      </c>
      <c r="E69" s="150">
        <f t="shared" si="25"/>
        <v>272</v>
      </c>
      <c r="F69" s="147">
        <f>SUM(F71,F73)</f>
        <v>0</v>
      </c>
      <c r="G69" s="147">
        <f aca="true" t="shared" si="28" ref="G69:AX69">SUM(G71,G73)</f>
        <v>0</v>
      </c>
      <c r="H69" s="147">
        <f t="shared" si="28"/>
        <v>0</v>
      </c>
      <c r="I69" s="147">
        <f t="shared" si="28"/>
        <v>0</v>
      </c>
      <c r="J69" s="147">
        <f t="shared" si="28"/>
        <v>0</v>
      </c>
      <c r="K69" s="147">
        <f t="shared" si="28"/>
        <v>0</v>
      </c>
      <c r="L69" s="147">
        <f t="shared" si="28"/>
        <v>0</v>
      </c>
      <c r="M69" s="147">
        <f t="shared" si="28"/>
        <v>0</v>
      </c>
      <c r="N69" s="147">
        <f t="shared" si="28"/>
        <v>0</v>
      </c>
      <c r="O69" s="147">
        <f t="shared" si="28"/>
        <v>0</v>
      </c>
      <c r="P69" s="147">
        <f t="shared" si="28"/>
        <v>0</v>
      </c>
      <c r="Q69" s="147">
        <f t="shared" si="28"/>
        <v>0</v>
      </c>
      <c r="R69" s="147">
        <f t="shared" si="28"/>
        <v>0</v>
      </c>
      <c r="S69" s="147">
        <f t="shared" si="28"/>
        <v>0</v>
      </c>
      <c r="T69" s="147">
        <f t="shared" si="28"/>
        <v>0</v>
      </c>
      <c r="U69" s="147">
        <f t="shared" si="28"/>
        <v>0</v>
      </c>
      <c r="V69" s="147">
        <f t="shared" si="28"/>
        <v>0</v>
      </c>
      <c r="W69" s="147">
        <f>SUM(F69:V69,W74,W76,W76)</f>
        <v>272</v>
      </c>
      <c r="X69" s="163">
        <f t="shared" si="28"/>
        <v>0</v>
      </c>
      <c r="Y69" s="163">
        <f t="shared" si="28"/>
        <v>0</v>
      </c>
      <c r="Z69" s="147">
        <f t="shared" si="28"/>
        <v>0</v>
      </c>
      <c r="AA69" s="147">
        <f t="shared" si="28"/>
        <v>0</v>
      </c>
      <c r="AB69" s="147">
        <f t="shared" si="28"/>
        <v>0</v>
      </c>
      <c r="AC69" s="147">
        <f t="shared" si="28"/>
        <v>0</v>
      </c>
      <c r="AD69" s="147">
        <f t="shared" si="28"/>
        <v>0</v>
      </c>
      <c r="AE69" s="147">
        <f t="shared" si="28"/>
        <v>0</v>
      </c>
      <c r="AF69" s="147">
        <f t="shared" si="28"/>
        <v>0</v>
      </c>
      <c r="AG69" s="147">
        <f t="shared" si="28"/>
        <v>0</v>
      </c>
      <c r="AH69" s="147">
        <f t="shared" si="28"/>
        <v>0</v>
      </c>
      <c r="AI69" s="147">
        <f t="shared" si="28"/>
        <v>0</v>
      </c>
      <c r="AJ69" s="147">
        <f t="shared" si="28"/>
        <v>0</v>
      </c>
      <c r="AK69" s="147">
        <f t="shared" si="28"/>
        <v>0</v>
      </c>
      <c r="AL69" s="147">
        <f t="shared" si="28"/>
        <v>0</v>
      </c>
      <c r="AM69" s="147">
        <f t="shared" si="28"/>
        <v>0</v>
      </c>
      <c r="AN69" s="147">
        <f t="shared" si="28"/>
        <v>0</v>
      </c>
      <c r="AO69" s="147">
        <f t="shared" si="28"/>
        <v>0</v>
      </c>
      <c r="AP69" s="147">
        <f t="shared" si="28"/>
        <v>0</v>
      </c>
      <c r="AQ69" s="147">
        <f t="shared" si="28"/>
        <v>0</v>
      </c>
      <c r="AR69" s="147">
        <f t="shared" si="28"/>
        <v>0</v>
      </c>
      <c r="AS69" s="147">
        <f t="shared" si="28"/>
        <v>0</v>
      </c>
      <c r="AT69" s="147">
        <f t="shared" si="28"/>
        <v>0</v>
      </c>
      <c r="AU69" s="147">
        <f t="shared" si="28"/>
        <v>0</v>
      </c>
      <c r="AV69" s="147">
        <f t="shared" si="28"/>
        <v>0</v>
      </c>
      <c r="AW69" s="147">
        <f t="shared" si="28"/>
        <v>0</v>
      </c>
      <c r="AX69" s="68">
        <f t="shared" si="28"/>
        <v>0</v>
      </c>
      <c r="AY69" s="68">
        <v>0</v>
      </c>
    </row>
    <row r="70" spans="1:51" ht="23.25" customHeight="1">
      <c r="A70" s="3"/>
      <c r="B70" s="193" t="s">
        <v>149</v>
      </c>
      <c r="C70" s="233" t="s">
        <v>148</v>
      </c>
      <c r="D70" s="3" t="s">
        <v>12</v>
      </c>
      <c r="E70" s="124">
        <f t="shared" si="25"/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74">
        <v>0</v>
      </c>
      <c r="X70" s="162">
        <v>0</v>
      </c>
      <c r="Y70" s="16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75">
        <v>0</v>
      </c>
      <c r="AY70" s="68">
        <v>0</v>
      </c>
    </row>
    <row r="71" spans="1:51" ht="12.75">
      <c r="A71" s="3"/>
      <c r="B71" s="217"/>
      <c r="C71" s="220"/>
      <c r="D71" s="3" t="s">
        <v>13</v>
      </c>
      <c r="E71" s="124">
        <f t="shared" si="25"/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162">
        <v>0</v>
      </c>
      <c r="Y71" s="16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83">
        <v>0</v>
      </c>
      <c r="AY71" s="68">
        <v>0</v>
      </c>
    </row>
    <row r="72" spans="1:51" ht="23.25" customHeight="1">
      <c r="A72" s="3"/>
      <c r="B72" s="193" t="s">
        <v>123</v>
      </c>
      <c r="C72" s="233" t="s">
        <v>150</v>
      </c>
      <c r="D72" s="3" t="s">
        <v>12</v>
      </c>
      <c r="E72" s="124">
        <f t="shared" si="25"/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75">
        <v>0</v>
      </c>
      <c r="X72" s="162">
        <v>0</v>
      </c>
      <c r="Y72" s="16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75">
        <v>0</v>
      </c>
      <c r="AY72" s="68">
        <v>0</v>
      </c>
    </row>
    <row r="73" spans="1:51" ht="12.75">
      <c r="A73" s="3"/>
      <c r="B73" s="217"/>
      <c r="C73" s="220"/>
      <c r="D73" s="3" t="s">
        <v>13</v>
      </c>
      <c r="E73" s="124">
        <f>W73+AX73</f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162">
        <v>0</v>
      </c>
      <c r="Y73" s="16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75">
        <v>0</v>
      </c>
      <c r="AY73" s="68">
        <v>0</v>
      </c>
    </row>
    <row r="74" spans="1:51" ht="12.75">
      <c r="A74" s="3"/>
      <c r="B74" s="3" t="s">
        <v>151</v>
      </c>
      <c r="C74" s="3" t="s">
        <v>59</v>
      </c>
      <c r="D74" s="3" t="s">
        <v>12</v>
      </c>
      <c r="E74" s="124">
        <f t="shared" si="25"/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75">
        <v>0</v>
      </c>
      <c r="X74" s="162">
        <v>0</v>
      </c>
      <c r="Y74" s="16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75">
        <v>0</v>
      </c>
      <c r="AY74" s="68">
        <v>0</v>
      </c>
    </row>
    <row r="75" spans="1:51" ht="25.5">
      <c r="A75" s="3"/>
      <c r="B75" s="3" t="s">
        <v>152</v>
      </c>
      <c r="C75" s="77" t="s">
        <v>129</v>
      </c>
      <c r="D75" s="3" t="s">
        <v>12</v>
      </c>
      <c r="E75" s="124">
        <f>W75+AX75</f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75">
        <v>0</v>
      </c>
      <c r="X75" s="162">
        <v>0</v>
      </c>
      <c r="Y75" s="16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75">
        <v>0</v>
      </c>
      <c r="AY75" s="68">
        <v>0</v>
      </c>
    </row>
    <row r="76" spans="1:51" ht="17.25" customHeight="1">
      <c r="A76" s="3"/>
      <c r="B76" s="212" t="s">
        <v>56</v>
      </c>
      <c r="C76" s="222" t="s">
        <v>114</v>
      </c>
      <c r="D76" s="6" t="s">
        <v>12</v>
      </c>
      <c r="E76" s="150">
        <f t="shared" si="25"/>
        <v>328</v>
      </c>
      <c r="F76" s="6">
        <f>F78+F80</f>
        <v>8</v>
      </c>
      <c r="G76" s="6">
        <f aca="true" t="shared" si="29" ref="G76:V76">G78+G80</f>
        <v>8</v>
      </c>
      <c r="H76" s="6">
        <f t="shared" si="29"/>
        <v>8</v>
      </c>
      <c r="I76" s="6">
        <f t="shared" si="29"/>
        <v>8</v>
      </c>
      <c r="J76" s="6">
        <f t="shared" si="29"/>
        <v>8</v>
      </c>
      <c r="K76" s="6">
        <f t="shared" si="29"/>
        <v>8</v>
      </c>
      <c r="L76" s="6">
        <f t="shared" si="29"/>
        <v>8</v>
      </c>
      <c r="M76" s="6">
        <f t="shared" si="29"/>
        <v>8</v>
      </c>
      <c r="N76" s="6">
        <f t="shared" si="29"/>
        <v>8</v>
      </c>
      <c r="O76" s="6">
        <f t="shared" si="29"/>
        <v>8</v>
      </c>
      <c r="P76" s="6">
        <f t="shared" si="29"/>
        <v>8</v>
      </c>
      <c r="Q76" s="6">
        <f t="shared" si="29"/>
        <v>8</v>
      </c>
      <c r="R76" s="6">
        <f t="shared" si="29"/>
        <v>8</v>
      </c>
      <c r="S76" s="6">
        <f t="shared" si="29"/>
        <v>8</v>
      </c>
      <c r="T76" s="6">
        <f t="shared" si="29"/>
        <v>8</v>
      </c>
      <c r="U76" s="6">
        <f t="shared" si="29"/>
        <v>8</v>
      </c>
      <c r="V76" s="6">
        <f t="shared" si="29"/>
        <v>8</v>
      </c>
      <c r="W76" s="148">
        <f aca="true" t="shared" si="30" ref="W76:W90">SUM(F76:V76)</f>
        <v>136</v>
      </c>
      <c r="X76" s="164">
        <f>SUM(X78)</f>
        <v>0</v>
      </c>
      <c r="Y76" s="164">
        <f>SUM(Y78)</f>
        <v>0</v>
      </c>
      <c r="Z76" s="151">
        <f>Z78+Z80</f>
        <v>8</v>
      </c>
      <c r="AA76" s="151">
        <f aca="true" t="shared" si="31" ref="AA76:AW76">AA78+AA80</f>
        <v>8</v>
      </c>
      <c r="AB76" s="151">
        <f t="shared" si="31"/>
        <v>8</v>
      </c>
      <c r="AC76" s="151">
        <f t="shared" si="31"/>
        <v>8</v>
      </c>
      <c r="AD76" s="151">
        <f t="shared" si="31"/>
        <v>8</v>
      </c>
      <c r="AE76" s="151">
        <f t="shared" si="31"/>
        <v>8</v>
      </c>
      <c r="AF76" s="151">
        <f t="shared" si="31"/>
        <v>8</v>
      </c>
      <c r="AG76" s="151">
        <f t="shared" si="31"/>
        <v>8</v>
      </c>
      <c r="AH76" s="151">
        <f t="shared" si="31"/>
        <v>8</v>
      </c>
      <c r="AI76" s="151">
        <f t="shared" si="31"/>
        <v>8</v>
      </c>
      <c r="AJ76" s="151">
        <f t="shared" si="31"/>
        <v>8</v>
      </c>
      <c r="AK76" s="151">
        <f t="shared" si="31"/>
        <v>8</v>
      </c>
      <c r="AL76" s="151">
        <f t="shared" si="31"/>
        <v>8</v>
      </c>
      <c r="AM76" s="151">
        <f t="shared" si="31"/>
        <v>8</v>
      </c>
      <c r="AN76" s="151">
        <f t="shared" si="31"/>
        <v>8</v>
      </c>
      <c r="AO76" s="151">
        <f t="shared" si="31"/>
        <v>8</v>
      </c>
      <c r="AP76" s="151">
        <f t="shared" si="31"/>
        <v>8</v>
      </c>
      <c r="AQ76" s="151">
        <f t="shared" si="31"/>
        <v>8</v>
      </c>
      <c r="AR76" s="151">
        <f t="shared" si="31"/>
        <v>8</v>
      </c>
      <c r="AS76" s="151">
        <f t="shared" si="31"/>
        <v>8</v>
      </c>
      <c r="AT76" s="151">
        <f t="shared" si="31"/>
        <v>8</v>
      </c>
      <c r="AU76" s="151">
        <f t="shared" si="31"/>
        <v>8</v>
      </c>
      <c r="AV76" s="151">
        <f t="shared" si="31"/>
        <v>8</v>
      </c>
      <c r="AW76" s="151">
        <f t="shared" si="31"/>
        <v>8</v>
      </c>
      <c r="AX76" s="68">
        <f aca="true" t="shared" si="32" ref="AX76:AX89">SUM(X76:AW76)</f>
        <v>192</v>
      </c>
      <c r="AY76" s="68">
        <f aca="true" t="shared" si="33" ref="AY76:AY83">SUM(W76,AX76)</f>
        <v>328</v>
      </c>
    </row>
    <row r="77" spans="1:51" ht="17.25" customHeight="1">
      <c r="A77" s="3"/>
      <c r="B77" s="212"/>
      <c r="C77" s="222"/>
      <c r="D77" s="6" t="s">
        <v>13</v>
      </c>
      <c r="E77" s="150">
        <f t="shared" si="25"/>
        <v>41</v>
      </c>
      <c r="F77" s="6">
        <f>SUM(F79)</f>
        <v>1</v>
      </c>
      <c r="G77" s="6">
        <f aca="true" t="shared" si="34" ref="G77:V77">SUM(G79)</f>
        <v>1</v>
      </c>
      <c r="H77" s="6">
        <f t="shared" si="34"/>
        <v>1</v>
      </c>
      <c r="I77" s="6">
        <f t="shared" si="34"/>
        <v>1</v>
      </c>
      <c r="J77" s="6">
        <f t="shared" si="34"/>
        <v>1</v>
      </c>
      <c r="K77" s="6">
        <f t="shared" si="34"/>
        <v>1</v>
      </c>
      <c r="L77" s="6">
        <f t="shared" si="34"/>
        <v>1</v>
      </c>
      <c r="M77" s="6">
        <f t="shared" si="34"/>
        <v>1</v>
      </c>
      <c r="N77" s="6">
        <f t="shared" si="34"/>
        <v>1</v>
      </c>
      <c r="O77" s="6">
        <f t="shared" si="34"/>
        <v>1</v>
      </c>
      <c r="P77" s="6">
        <f t="shared" si="34"/>
        <v>1</v>
      </c>
      <c r="Q77" s="6">
        <f t="shared" si="34"/>
        <v>1</v>
      </c>
      <c r="R77" s="6">
        <f t="shared" si="34"/>
        <v>1</v>
      </c>
      <c r="S77" s="6">
        <f t="shared" si="34"/>
        <v>1</v>
      </c>
      <c r="T77" s="6">
        <f t="shared" si="34"/>
        <v>1</v>
      </c>
      <c r="U77" s="6">
        <f t="shared" si="34"/>
        <v>1</v>
      </c>
      <c r="V77" s="6">
        <f t="shared" si="34"/>
        <v>1</v>
      </c>
      <c r="W77" s="148">
        <f t="shared" si="30"/>
        <v>17</v>
      </c>
      <c r="X77" s="164">
        <f>SUM(X79)</f>
        <v>0</v>
      </c>
      <c r="Y77" s="164">
        <f aca="true" t="shared" si="35" ref="Y77:AW77">SUM(Y79)</f>
        <v>0</v>
      </c>
      <c r="Z77" s="151">
        <f t="shared" si="35"/>
        <v>1</v>
      </c>
      <c r="AA77" s="151">
        <f t="shared" si="35"/>
        <v>1</v>
      </c>
      <c r="AB77" s="151">
        <f t="shared" si="35"/>
        <v>1</v>
      </c>
      <c r="AC77" s="151">
        <f t="shared" si="35"/>
        <v>1</v>
      </c>
      <c r="AD77" s="151">
        <f t="shared" si="35"/>
        <v>1</v>
      </c>
      <c r="AE77" s="151">
        <f t="shared" si="35"/>
        <v>1</v>
      </c>
      <c r="AF77" s="151">
        <f t="shared" si="35"/>
        <v>1</v>
      </c>
      <c r="AG77" s="151">
        <f t="shared" si="35"/>
        <v>1</v>
      </c>
      <c r="AH77" s="151">
        <f t="shared" si="35"/>
        <v>1</v>
      </c>
      <c r="AI77" s="151">
        <f t="shared" si="35"/>
        <v>1</v>
      </c>
      <c r="AJ77" s="151">
        <f t="shared" si="35"/>
        <v>1</v>
      </c>
      <c r="AK77" s="151">
        <f t="shared" si="35"/>
        <v>1</v>
      </c>
      <c r="AL77" s="151">
        <f t="shared" si="35"/>
        <v>1</v>
      </c>
      <c r="AM77" s="151">
        <f t="shared" si="35"/>
        <v>1</v>
      </c>
      <c r="AN77" s="151">
        <f t="shared" si="35"/>
        <v>1</v>
      </c>
      <c r="AO77" s="151">
        <f t="shared" si="35"/>
        <v>1</v>
      </c>
      <c r="AP77" s="151">
        <f t="shared" si="35"/>
        <v>1</v>
      </c>
      <c r="AQ77" s="151">
        <f t="shared" si="35"/>
        <v>1</v>
      </c>
      <c r="AR77" s="151">
        <f t="shared" si="35"/>
        <v>1</v>
      </c>
      <c r="AS77" s="151">
        <f t="shared" si="35"/>
        <v>1</v>
      </c>
      <c r="AT77" s="151">
        <f t="shared" si="35"/>
        <v>1</v>
      </c>
      <c r="AU77" s="151">
        <f t="shared" si="35"/>
        <v>1</v>
      </c>
      <c r="AV77" s="151">
        <f t="shared" si="35"/>
        <v>1</v>
      </c>
      <c r="AW77" s="151">
        <f t="shared" si="35"/>
        <v>1</v>
      </c>
      <c r="AX77" s="68">
        <f t="shared" si="32"/>
        <v>24</v>
      </c>
      <c r="AY77" s="68">
        <f t="shared" si="33"/>
        <v>41</v>
      </c>
    </row>
    <row r="78" spans="1:51" ht="23.25" customHeight="1">
      <c r="A78" s="3"/>
      <c r="B78" s="211" t="s">
        <v>57</v>
      </c>
      <c r="C78" s="187" t="s">
        <v>115</v>
      </c>
      <c r="D78" s="3" t="s">
        <v>12</v>
      </c>
      <c r="E78" s="124">
        <f t="shared" si="25"/>
        <v>82</v>
      </c>
      <c r="F78" s="3">
        <v>2</v>
      </c>
      <c r="G78" s="3">
        <v>2</v>
      </c>
      <c r="H78" s="3">
        <v>2</v>
      </c>
      <c r="I78" s="3">
        <v>2</v>
      </c>
      <c r="J78" s="3">
        <v>2</v>
      </c>
      <c r="K78" s="3">
        <v>2</v>
      </c>
      <c r="L78" s="3">
        <v>2</v>
      </c>
      <c r="M78" s="3">
        <v>2</v>
      </c>
      <c r="N78" s="3">
        <v>2</v>
      </c>
      <c r="O78" s="3">
        <v>2</v>
      </c>
      <c r="P78" s="3">
        <v>2</v>
      </c>
      <c r="Q78" s="3">
        <v>2</v>
      </c>
      <c r="R78" s="3">
        <v>2</v>
      </c>
      <c r="S78" s="3">
        <v>2</v>
      </c>
      <c r="T78" s="3">
        <v>2</v>
      </c>
      <c r="U78" s="15">
        <v>2</v>
      </c>
      <c r="V78" s="15">
        <v>2</v>
      </c>
      <c r="W78" s="74">
        <f>SUM(F78:V78)</f>
        <v>34</v>
      </c>
      <c r="X78" s="162">
        <v>0</v>
      </c>
      <c r="Y78" s="163">
        <v>0</v>
      </c>
      <c r="Z78" s="3">
        <v>2</v>
      </c>
      <c r="AA78" s="3">
        <v>2</v>
      </c>
      <c r="AB78" s="3">
        <v>2</v>
      </c>
      <c r="AC78" s="3">
        <v>2</v>
      </c>
      <c r="AD78" s="3">
        <v>2</v>
      </c>
      <c r="AE78" s="3">
        <v>2</v>
      </c>
      <c r="AF78" s="3">
        <v>2</v>
      </c>
      <c r="AG78" s="3">
        <v>2</v>
      </c>
      <c r="AH78" s="3">
        <v>2</v>
      </c>
      <c r="AI78" s="3">
        <v>2</v>
      </c>
      <c r="AJ78" s="3">
        <v>2</v>
      </c>
      <c r="AK78" s="3">
        <v>2</v>
      </c>
      <c r="AL78" s="3">
        <v>2</v>
      </c>
      <c r="AM78" s="3">
        <v>2</v>
      </c>
      <c r="AN78" s="3">
        <v>2</v>
      </c>
      <c r="AO78" s="3">
        <v>2</v>
      </c>
      <c r="AP78" s="3">
        <v>2</v>
      </c>
      <c r="AQ78" s="3">
        <v>2</v>
      </c>
      <c r="AR78" s="3">
        <v>2</v>
      </c>
      <c r="AS78" s="3">
        <v>2</v>
      </c>
      <c r="AT78" s="3">
        <v>2</v>
      </c>
      <c r="AU78" s="3">
        <v>2</v>
      </c>
      <c r="AV78" s="3">
        <v>2</v>
      </c>
      <c r="AW78" s="3">
        <v>2</v>
      </c>
      <c r="AX78" s="75">
        <f t="shared" si="32"/>
        <v>48</v>
      </c>
      <c r="AY78" s="68">
        <f t="shared" si="33"/>
        <v>82</v>
      </c>
    </row>
    <row r="79" spans="1:51" ht="26.25" customHeight="1">
      <c r="A79" s="3"/>
      <c r="B79" s="211"/>
      <c r="C79" s="188"/>
      <c r="D79" s="3" t="s">
        <v>13</v>
      </c>
      <c r="E79" s="124">
        <f t="shared" si="25"/>
        <v>41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1</v>
      </c>
      <c r="U79" s="18">
        <v>1</v>
      </c>
      <c r="V79" s="18">
        <v>1</v>
      </c>
      <c r="W79" s="154">
        <f>SUM(F79:V79)</f>
        <v>17</v>
      </c>
      <c r="X79" s="162">
        <v>0</v>
      </c>
      <c r="Y79" s="163">
        <v>0</v>
      </c>
      <c r="Z79" s="5">
        <v>1</v>
      </c>
      <c r="AA79" s="5">
        <v>1</v>
      </c>
      <c r="AB79" s="5">
        <v>1</v>
      </c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1</v>
      </c>
      <c r="AJ79" s="5">
        <v>1</v>
      </c>
      <c r="AK79" s="5">
        <v>1</v>
      </c>
      <c r="AL79" s="5">
        <v>1</v>
      </c>
      <c r="AM79" s="5">
        <v>1</v>
      </c>
      <c r="AN79" s="5">
        <v>1</v>
      </c>
      <c r="AO79" s="5">
        <v>1</v>
      </c>
      <c r="AP79" s="5">
        <v>1</v>
      </c>
      <c r="AQ79" s="5">
        <v>1</v>
      </c>
      <c r="AR79" s="5">
        <v>1</v>
      </c>
      <c r="AS79" s="5">
        <v>1</v>
      </c>
      <c r="AT79" s="5">
        <v>1</v>
      </c>
      <c r="AU79" s="5">
        <v>1</v>
      </c>
      <c r="AV79" s="5">
        <v>1</v>
      </c>
      <c r="AW79" s="5">
        <v>1</v>
      </c>
      <c r="AX79" s="75">
        <f t="shared" si="32"/>
        <v>24</v>
      </c>
      <c r="AY79" s="68">
        <f t="shared" si="33"/>
        <v>41</v>
      </c>
    </row>
    <row r="80" spans="1:51" ht="12" customHeight="1">
      <c r="A80" s="3"/>
      <c r="B80" s="3" t="s">
        <v>58</v>
      </c>
      <c r="C80" s="80" t="s">
        <v>59</v>
      </c>
      <c r="D80" s="3" t="s">
        <v>12</v>
      </c>
      <c r="E80" s="124">
        <f t="shared" si="25"/>
        <v>246</v>
      </c>
      <c r="F80" s="3">
        <v>6</v>
      </c>
      <c r="G80" s="3">
        <v>6</v>
      </c>
      <c r="H80" s="3">
        <v>6</v>
      </c>
      <c r="I80" s="3">
        <v>6</v>
      </c>
      <c r="J80" s="3">
        <v>6</v>
      </c>
      <c r="K80" s="3">
        <v>6</v>
      </c>
      <c r="L80" s="3">
        <v>6</v>
      </c>
      <c r="M80" s="3">
        <v>6</v>
      </c>
      <c r="N80" s="3">
        <v>6</v>
      </c>
      <c r="O80" s="3">
        <v>6</v>
      </c>
      <c r="P80" s="3">
        <v>6</v>
      </c>
      <c r="Q80" s="3">
        <v>6</v>
      </c>
      <c r="R80" s="3">
        <v>6</v>
      </c>
      <c r="S80" s="3">
        <v>6</v>
      </c>
      <c r="T80" s="3">
        <v>6</v>
      </c>
      <c r="U80" s="15">
        <v>6</v>
      </c>
      <c r="V80" s="15">
        <v>6</v>
      </c>
      <c r="W80" s="74">
        <f>SUM(F80:V80)</f>
        <v>102</v>
      </c>
      <c r="X80" s="162">
        <v>0</v>
      </c>
      <c r="Y80" s="163">
        <v>0</v>
      </c>
      <c r="Z80" s="3">
        <v>6</v>
      </c>
      <c r="AA80" s="3">
        <v>6</v>
      </c>
      <c r="AB80" s="3">
        <v>6</v>
      </c>
      <c r="AC80" s="3">
        <v>6</v>
      </c>
      <c r="AD80" s="3">
        <v>6</v>
      </c>
      <c r="AE80" s="3">
        <v>6</v>
      </c>
      <c r="AF80" s="3">
        <v>6</v>
      </c>
      <c r="AG80" s="3">
        <v>6</v>
      </c>
      <c r="AH80" s="3">
        <v>6</v>
      </c>
      <c r="AI80" s="3">
        <v>6</v>
      </c>
      <c r="AJ80" s="3">
        <v>6</v>
      </c>
      <c r="AK80" s="3">
        <v>6</v>
      </c>
      <c r="AL80" s="3">
        <v>6</v>
      </c>
      <c r="AM80" s="3">
        <v>6</v>
      </c>
      <c r="AN80" s="3">
        <v>6</v>
      </c>
      <c r="AO80" s="3">
        <v>6</v>
      </c>
      <c r="AP80" s="3">
        <v>6</v>
      </c>
      <c r="AQ80" s="3">
        <v>6</v>
      </c>
      <c r="AR80" s="3">
        <v>6</v>
      </c>
      <c r="AS80" s="3">
        <v>6</v>
      </c>
      <c r="AT80" s="3">
        <v>6</v>
      </c>
      <c r="AU80" s="3">
        <v>6</v>
      </c>
      <c r="AV80" s="3">
        <v>6</v>
      </c>
      <c r="AW80" s="3">
        <v>6</v>
      </c>
      <c r="AX80" s="75">
        <f t="shared" si="32"/>
        <v>144</v>
      </c>
      <c r="AY80" s="68">
        <f t="shared" si="33"/>
        <v>246</v>
      </c>
    </row>
    <row r="81" spans="1:51" ht="12.75">
      <c r="A81" s="3"/>
      <c r="B81" s="3" t="s">
        <v>60</v>
      </c>
      <c r="C81" s="80" t="s">
        <v>129</v>
      </c>
      <c r="D81" s="29" t="s">
        <v>61</v>
      </c>
      <c r="E81" s="124">
        <f t="shared" si="25"/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15">
        <v>0</v>
      </c>
      <c r="V81" s="15">
        <v>0</v>
      </c>
      <c r="W81" s="74">
        <f>SUM(F81:V81)</f>
        <v>0</v>
      </c>
      <c r="X81" s="162"/>
      <c r="Y81" s="16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75">
        <f t="shared" si="32"/>
        <v>0</v>
      </c>
      <c r="AY81" s="68">
        <f t="shared" si="33"/>
        <v>0</v>
      </c>
    </row>
    <row r="82" spans="1:51" ht="10.5" customHeight="1">
      <c r="A82" s="3"/>
      <c r="B82" s="194" t="s">
        <v>30</v>
      </c>
      <c r="C82" s="189" t="s">
        <v>117</v>
      </c>
      <c r="D82" s="7" t="s">
        <v>12</v>
      </c>
      <c r="E82" s="124">
        <f t="shared" si="25"/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6"/>
      <c r="V82" s="16"/>
      <c r="W82" s="74">
        <f t="shared" si="30"/>
        <v>0</v>
      </c>
      <c r="X82" s="164"/>
      <c r="Y82" s="166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68">
        <f t="shared" si="32"/>
        <v>0</v>
      </c>
      <c r="AY82" s="68">
        <f t="shared" si="33"/>
        <v>0</v>
      </c>
    </row>
    <row r="83" spans="1:51" ht="12.75">
      <c r="A83" s="3"/>
      <c r="B83" s="194"/>
      <c r="C83" s="189"/>
      <c r="D83" s="7" t="s">
        <v>13</v>
      </c>
      <c r="E83" s="124">
        <f t="shared" si="25"/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6"/>
      <c r="V83" s="16"/>
      <c r="W83" s="74">
        <f t="shared" si="30"/>
        <v>0</v>
      </c>
      <c r="X83" s="164"/>
      <c r="Y83" s="166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68">
        <f t="shared" si="32"/>
        <v>0</v>
      </c>
      <c r="AY83" s="68">
        <f t="shared" si="33"/>
        <v>0</v>
      </c>
    </row>
    <row r="84" spans="1:51" ht="17.25" customHeight="1">
      <c r="A84" s="3"/>
      <c r="B84" s="190"/>
      <c r="C84" s="186" t="s">
        <v>31</v>
      </c>
      <c r="D84" s="9" t="s">
        <v>12</v>
      </c>
      <c r="E84" s="125">
        <f t="shared" si="25"/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7"/>
      <c r="V84" s="17"/>
      <c r="W84" s="74">
        <f t="shared" si="30"/>
        <v>0</v>
      </c>
      <c r="X84" s="167"/>
      <c r="Y84" s="168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75">
        <f t="shared" si="32"/>
        <v>0</v>
      </c>
      <c r="AY84" s="68">
        <f>SUM(W84,AX84)</f>
        <v>0</v>
      </c>
    </row>
    <row r="85" spans="1:51" ht="15" customHeight="1">
      <c r="A85" s="3"/>
      <c r="B85" s="190"/>
      <c r="C85" s="186"/>
      <c r="D85" s="9" t="s">
        <v>13</v>
      </c>
      <c r="E85" s="125">
        <f t="shared" si="25"/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7"/>
      <c r="V85" s="17"/>
      <c r="W85" s="74">
        <f t="shared" si="30"/>
        <v>0</v>
      </c>
      <c r="X85" s="167"/>
      <c r="Y85" s="168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75">
        <f t="shared" si="32"/>
        <v>0</v>
      </c>
      <c r="AY85" s="68">
        <f>SUM(W85,AX85)</f>
        <v>0</v>
      </c>
    </row>
    <row r="86" spans="1:51" ht="30" customHeight="1" hidden="1">
      <c r="A86" s="3"/>
      <c r="B86" s="4" t="s">
        <v>41</v>
      </c>
      <c r="C86" s="8" t="s">
        <v>42</v>
      </c>
      <c r="D86" s="9"/>
      <c r="E86" s="124">
        <f t="shared" si="25"/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7"/>
      <c r="V86" s="17"/>
      <c r="W86" s="74">
        <f t="shared" si="30"/>
        <v>0</v>
      </c>
      <c r="X86" s="167"/>
      <c r="Y86" s="168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84">
        <f t="shared" si="32"/>
        <v>0</v>
      </c>
      <c r="AY86" s="68">
        <f>SUM(W86,AX86)</f>
        <v>0</v>
      </c>
    </row>
    <row r="87" spans="1:51" ht="30" customHeight="1">
      <c r="A87" s="3"/>
      <c r="B87" s="183" t="s">
        <v>66</v>
      </c>
      <c r="C87" s="184"/>
      <c r="D87" s="8"/>
      <c r="E87" s="124">
        <f>W87+AX87</f>
        <v>943</v>
      </c>
      <c r="F87" s="70">
        <f>F7</f>
        <v>23</v>
      </c>
      <c r="G87" s="70">
        <f aca="true" t="shared" si="36" ref="G87:V87">G7</f>
        <v>23</v>
      </c>
      <c r="H87" s="70">
        <f t="shared" si="36"/>
        <v>23</v>
      </c>
      <c r="I87" s="70">
        <f t="shared" si="36"/>
        <v>23</v>
      </c>
      <c r="J87" s="70">
        <f t="shared" si="36"/>
        <v>23</v>
      </c>
      <c r="K87" s="70">
        <f t="shared" si="36"/>
        <v>23</v>
      </c>
      <c r="L87" s="70">
        <f t="shared" si="36"/>
        <v>23</v>
      </c>
      <c r="M87" s="70">
        <f t="shared" si="36"/>
        <v>23</v>
      </c>
      <c r="N87" s="70">
        <f t="shared" si="36"/>
        <v>23</v>
      </c>
      <c r="O87" s="70">
        <f t="shared" si="36"/>
        <v>23</v>
      </c>
      <c r="P87" s="70">
        <f t="shared" si="36"/>
        <v>23</v>
      </c>
      <c r="Q87" s="70">
        <f t="shared" si="36"/>
        <v>23</v>
      </c>
      <c r="R87" s="70">
        <f t="shared" si="36"/>
        <v>23</v>
      </c>
      <c r="S87" s="70">
        <f t="shared" si="36"/>
        <v>23</v>
      </c>
      <c r="T87" s="70">
        <f t="shared" si="36"/>
        <v>23</v>
      </c>
      <c r="U87" s="70">
        <f t="shared" si="36"/>
        <v>23</v>
      </c>
      <c r="V87" s="70">
        <f t="shared" si="36"/>
        <v>23</v>
      </c>
      <c r="W87" s="74">
        <f>SUM(F87:V87)</f>
        <v>391</v>
      </c>
      <c r="X87" s="167">
        <f>X7</f>
        <v>0</v>
      </c>
      <c r="Y87" s="167">
        <f aca="true" t="shared" si="37" ref="Y87:AW87">Y7</f>
        <v>0</v>
      </c>
      <c r="Z87" s="13">
        <f t="shared" si="37"/>
        <v>23</v>
      </c>
      <c r="AA87" s="13">
        <f t="shared" si="37"/>
        <v>23</v>
      </c>
      <c r="AB87" s="13">
        <f t="shared" si="37"/>
        <v>23</v>
      </c>
      <c r="AC87" s="13">
        <f t="shared" si="37"/>
        <v>23</v>
      </c>
      <c r="AD87" s="13">
        <f t="shared" si="37"/>
        <v>23</v>
      </c>
      <c r="AE87" s="13">
        <f t="shared" si="37"/>
        <v>23</v>
      </c>
      <c r="AF87" s="13">
        <f t="shared" si="37"/>
        <v>23</v>
      </c>
      <c r="AG87" s="13">
        <f t="shared" si="37"/>
        <v>23</v>
      </c>
      <c r="AH87" s="13">
        <f t="shared" si="37"/>
        <v>23</v>
      </c>
      <c r="AI87" s="13">
        <f t="shared" si="37"/>
        <v>23</v>
      </c>
      <c r="AJ87" s="13">
        <f t="shared" si="37"/>
        <v>23</v>
      </c>
      <c r="AK87" s="13">
        <f t="shared" si="37"/>
        <v>23</v>
      </c>
      <c r="AL87" s="13">
        <f t="shared" si="37"/>
        <v>23</v>
      </c>
      <c r="AM87" s="13">
        <f t="shared" si="37"/>
        <v>23</v>
      </c>
      <c r="AN87" s="13">
        <f t="shared" si="37"/>
        <v>23</v>
      </c>
      <c r="AO87" s="13">
        <f t="shared" si="37"/>
        <v>23</v>
      </c>
      <c r="AP87" s="13">
        <f t="shared" si="37"/>
        <v>23</v>
      </c>
      <c r="AQ87" s="13">
        <f t="shared" si="37"/>
        <v>23</v>
      </c>
      <c r="AR87" s="13">
        <f t="shared" si="37"/>
        <v>23</v>
      </c>
      <c r="AS87" s="13">
        <f t="shared" si="37"/>
        <v>23</v>
      </c>
      <c r="AT87" s="13">
        <f t="shared" si="37"/>
        <v>23</v>
      </c>
      <c r="AU87" s="13">
        <f t="shared" si="37"/>
        <v>23</v>
      </c>
      <c r="AV87" s="13">
        <f t="shared" si="37"/>
        <v>23</v>
      </c>
      <c r="AW87" s="13">
        <f t="shared" si="37"/>
        <v>23</v>
      </c>
      <c r="AX87" s="84">
        <f t="shared" si="32"/>
        <v>552</v>
      </c>
      <c r="AY87" s="68">
        <f>AX87+W87</f>
        <v>943</v>
      </c>
    </row>
    <row r="88" spans="1:51" s="137" customFormat="1" ht="30" customHeight="1">
      <c r="A88" s="132"/>
      <c r="B88" s="238" t="s">
        <v>171</v>
      </c>
      <c r="C88" s="239"/>
      <c r="D88" s="9"/>
      <c r="E88" s="133">
        <f>W88+AX88</f>
        <v>472</v>
      </c>
      <c r="F88" s="134">
        <f>F8</f>
        <v>12</v>
      </c>
      <c r="G88" s="134">
        <f aca="true" t="shared" si="38" ref="G88:V88">G8</f>
        <v>11</v>
      </c>
      <c r="H88" s="134">
        <f t="shared" si="38"/>
        <v>12</v>
      </c>
      <c r="I88" s="134">
        <f t="shared" si="38"/>
        <v>11</v>
      </c>
      <c r="J88" s="134">
        <f t="shared" si="38"/>
        <v>12</v>
      </c>
      <c r="K88" s="134">
        <f t="shared" si="38"/>
        <v>11</v>
      </c>
      <c r="L88" s="134">
        <f t="shared" si="38"/>
        <v>12</v>
      </c>
      <c r="M88" s="134">
        <f t="shared" si="38"/>
        <v>11</v>
      </c>
      <c r="N88" s="134">
        <f t="shared" si="38"/>
        <v>12</v>
      </c>
      <c r="O88" s="134">
        <f t="shared" si="38"/>
        <v>11</v>
      </c>
      <c r="P88" s="134">
        <f t="shared" si="38"/>
        <v>12</v>
      </c>
      <c r="Q88" s="134">
        <f t="shared" si="38"/>
        <v>11</v>
      </c>
      <c r="R88" s="134">
        <f t="shared" si="38"/>
        <v>12</v>
      </c>
      <c r="S88" s="134">
        <f t="shared" si="38"/>
        <v>11</v>
      </c>
      <c r="T88" s="134">
        <f t="shared" si="38"/>
        <v>12</v>
      </c>
      <c r="U88" s="134">
        <f t="shared" si="38"/>
        <v>12</v>
      </c>
      <c r="V88" s="134">
        <f t="shared" si="38"/>
        <v>11</v>
      </c>
      <c r="W88" s="135">
        <f>W8</f>
        <v>196</v>
      </c>
      <c r="X88" s="167">
        <f>X8</f>
        <v>0</v>
      </c>
      <c r="Y88" s="167">
        <f aca="true" t="shared" si="39" ref="Y88:AW88">Y8</f>
        <v>0</v>
      </c>
      <c r="Z88" s="13">
        <f t="shared" si="39"/>
        <v>12</v>
      </c>
      <c r="AA88" s="13">
        <f t="shared" si="39"/>
        <v>11</v>
      </c>
      <c r="AB88" s="13">
        <f t="shared" si="39"/>
        <v>12</v>
      </c>
      <c r="AC88" s="13">
        <f t="shared" si="39"/>
        <v>11</v>
      </c>
      <c r="AD88" s="13">
        <f t="shared" si="39"/>
        <v>12</v>
      </c>
      <c r="AE88" s="13">
        <f t="shared" si="39"/>
        <v>11</v>
      </c>
      <c r="AF88" s="13">
        <f t="shared" si="39"/>
        <v>12</v>
      </c>
      <c r="AG88" s="13">
        <f t="shared" si="39"/>
        <v>11</v>
      </c>
      <c r="AH88" s="13">
        <f t="shared" si="39"/>
        <v>12</v>
      </c>
      <c r="AI88" s="13">
        <f t="shared" si="39"/>
        <v>11</v>
      </c>
      <c r="AJ88" s="13">
        <f t="shared" si="39"/>
        <v>12</v>
      </c>
      <c r="AK88" s="13">
        <f t="shared" si="39"/>
        <v>11</v>
      </c>
      <c r="AL88" s="13">
        <f t="shared" si="39"/>
        <v>12</v>
      </c>
      <c r="AM88" s="13">
        <f t="shared" si="39"/>
        <v>11</v>
      </c>
      <c r="AN88" s="13">
        <f t="shared" si="39"/>
        <v>12</v>
      </c>
      <c r="AO88" s="13">
        <f t="shared" si="39"/>
        <v>11</v>
      </c>
      <c r="AP88" s="13">
        <f t="shared" si="39"/>
        <v>12</v>
      </c>
      <c r="AQ88" s="13">
        <f t="shared" si="39"/>
        <v>11</v>
      </c>
      <c r="AR88" s="13">
        <f t="shared" si="39"/>
        <v>12</v>
      </c>
      <c r="AS88" s="13">
        <f t="shared" si="39"/>
        <v>11</v>
      </c>
      <c r="AT88" s="13">
        <f t="shared" si="39"/>
        <v>12</v>
      </c>
      <c r="AU88" s="13">
        <f t="shared" si="39"/>
        <v>11</v>
      </c>
      <c r="AV88" s="13">
        <f t="shared" si="39"/>
        <v>12</v>
      </c>
      <c r="AW88" s="13">
        <f t="shared" si="39"/>
        <v>11</v>
      </c>
      <c r="AX88" s="84">
        <f t="shared" si="32"/>
        <v>276</v>
      </c>
      <c r="AY88" s="136">
        <f>E88</f>
        <v>472</v>
      </c>
    </row>
    <row r="89" spans="1:51" s="126" customFormat="1" ht="30" customHeight="1">
      <c r="A89" s="127"/>
      <c r="B89" s="185" t="s">
        <v>172</v>
      </c>
      <c r="C89" s="221"/>
      <c r="D89" s="128"/>
      <c r="E89" s="124">
        <f>W89+AX89</f>
        <v>246</v>
      </c>
      <c r="F89" s="124">
        <f>F80</f>
        <v>6</v>
      </c>
      <c r="G89" s="124">
        <f aca="true" t="shared" si="40" ref="G89:V89">G80</f>
        <v>6</v>
      </c>
      <c r="H89" s="124">
        <f t="shared" si="40"/>
        <v>6</v>
      </c>
      <c r="I89" s="124">
        <f t="shared" si="40"/>
        <v>6</v>
      </c>
      <c r="J89" s="124">
        <f t="shared" si="40"/>
        <v>6</v>
      </c>
      <c r="K89" s="124">
        <f t="shared" si="40"/>
        <v>6</v>
      </c>
      <c r="L89" s="124">
        <f t="shared" si="40"/>
        <v>6</v>
      </c>
      <c r="M89" s="124">
        <f t="shared" si="40"/>
        <v>6</v>
      </c>
      <c r="N89" s="124">
        <f t="shared" si="40"/>
        <v>6</v>
      </c>
      <c r="O89" s="124">
        <f t="shared" si="40"/>
        <v>6</v>
      </c>
      <c r="P89" s="124">
        <f t="shared" si="40"/>
        <v>6</v>
      </c>
      <c r="Q89" s="124">
        <f t="shared" si="40"/>
        <v>6</v>
      </c>
      <c r="R89" s="124">
        <f t="shared" si="40"/>
        <v>6</v>
      </c>
      <c r="S89" s="124">
        <f t="shared" si="40"/>
        <v>6</v>
      </c>
      <c r="T89" s="124">
        <f t="shared" si="40"/>
        <v>6</v>
      </c>
      <c r="U89" s="124">
        <f t="shared" si="40"/>
        <v>6</v>
      </c>
      <c r="V89" s="124">
        <f t="shared" si="40"/>
        <v>6</v>
      </c>
      <c r="W89" s="129">
        <f>SUM(F89:V89)</f>
        <v>102</v>
      </c>
      <c r="X89" s="169">
        <f>X80</f>
        <v>0</v>
      </c>
      <c r="Y89" s="169">
        <f aca="true" t="shared" si="41" ref="Y89:AW89">Y80</f>
        <v>0</v>
      </c>
      <c r="Z89" s="130">
        <f t="shared" si="41"/>
        <v>6</v>
      </c>
      <c r="AA89" s="130">
        <f t="shared" si="41"/>
        <v>6</v>
      </c>
      <c r="AB89" s="130">
        <f t="shared" si="41"/>
        <v>6</v>
      </c>
      <c r="AC89" s="130">
        <f t="shared" si="41"/>
        <v>6</v>
      </c>
      <c r="AD89" s="130">
        <f t="shared" si="41"/>
        <v>6</v>
      </c>
      <c r="AE89" s="130">
        <f t="shared" si="41"/>
        <v>6</v>
      </c>
      <c r="AF89" s="130">
        <f t="shared" si="41"/>
        <v>6</v>
      </c>
      <c r="AG89" s="130">
        <f t="shared" si="41"/>
        <v>6</v>
      </c>
      <c r="AH89" s="130">
        <f t="shared" si="41"/>
        <v>6</v>
      </c>
      <c r="AI89" s="130">
        <f t="shared" si="41"/>
        <v>6</v>
      </c>
      <c r="AJ89" s="130">
        <f t="shared" si="41"/>
        <v>6</v>
      </c>
      <c r="AK89" s="130">
        <f t="shared" si="41"/>
        <v>6</v>
      </c>
      <c r="AL89" s="130">
        <f t="shared" si="41"/>
        <v>6</v>
      </c>
      <c r="AM89" s="130">
        <f t="shared" si="41"/>
        <v>6</v>
      </c>
      <c r="AN89" s="130">
        <f t="shared" si="41"/>
        <v>6</v>
      </c>
      <c r="AO89" s="130">
        <f t="shared" si="41"/>
        <v>6</v>
      </c>
      <c r="AP89" s="130">
        <f t="shared" si="41"/>
        <v>6</v>
      </c>
      <c r="AQ89" s="130">
        <f t="shared" si="41"/>
        <v>6</v>
      </c>
      <c r="AR89" s="130">
        <f t="shared" si="41"/>
        <v>6</v>
      </c>
      <c r="AS89" s="130">
        <f t="shared" si="41"/>
        <v>6</v>
      </c>
      <c r="AT89" s="130">
        <f t="shared" si="41"/>
        <v>6</v>
      </c>
      <c r="AU89" s="130">
        <f t="shared" si="41"/>
        <v>6</v>
      </c>
      <c r="AV89" s="130">
        <f t="shared" si="41"/>
        <v>6</v>
      </c>
      <c r="AW89" s="130">
        <f t="shared" si="41"/>
        <v>6</v>
      </c>
      <c r="AX89" s="131">
        <f t="shared" si="32"/>
        <v>144</v>
      </c>
      <c r="AY89" s="125">
        <f>AX89+W89</f>
        <v>246</v>
      </c>
    </row>
    <row r="90" spans="1:51" ht="14.25" customHeight="1">
      <c r="A90" s="3"/>
      <c r="B90" s="211" t="s">
        <v>32</v>
      </c>
      <c r="C90" s="211"/>
      <c r="D90" s="211"/>
      <c r="E90" s="124">
        <f t="shared" si="25"/>
        <v>1394</v>
      </c>
      <c r="F90" s="123">
        <f>F57+F33+F7</f>
        <v>34</v>
      </c>
      <c r="G90" s="123">
        <f aca="true" t="shared" si="42" ref="G90:V90">G57+G33+G7</f>
        <v>34</v>
      </c>
      <c r="H90" s="123">
        <f t="shared" si="42"/>
        <v>34</v>
      </c>
      <c r="I90" s="123">
        <f t="shared" si="42"/>
        <v>34</v>
      </c>
      <c r="J90" s="123">
        <f t="shared" si="42"/>
        <v>34</v>
      </c>
      <c r="K90" s="123">
        <f t="shared" si="42"/>
        <v>34</v>
      </c>
      <c r="L90" s="123">
        <f t="shared" si="42"/>
        <v>34</v>
      </c>
      <c r="M90" s="123">
        <f t="shared" si="42"/>
        <v>34</v>
      </c>
      <c r="N90" s="123">
        <f t="shared" si="42"/>
        <v>34</v>
      </c>
      <c r="O90" s="123">
        <f t="shared" si="42"/>
        <v>34</v>
      </c>
      <c r="P90" s="123">
        <f t="shared" si="42"/>
        <v>34</v>
      </c>
      <c r="Q90" s="123">
        <f t="shared" si="42"/>
        <v>34</v>
      </c>
      <c r="R90" s="123">
        <f t="shared" si="42"/>
        <v>34</v>
      </c>
      <c r="S90" s="123">
        <f t="shared" si="42"/>
        <v>34</v>
      </c>
      <c r="T90" s="123">
        <f t="shared" si="42"/>
        <v>34</v>
      </c>
      <c r="U90" s="123">
        <f t="shared" si="42"/>
        <v>34</v>
      </c>
      <c r="V90" s="123">
        <f t="shared" si="42"/>
        <v>34</v>
      </c>
      <c r="W90" s="171">
        <f t="shared" si="30"/>
        <v>578</v>
      </c>
      <c r="X90" s="163">
        <f>SUM(X7,X33,X59,X80)</f>
        <v>0</v>
      </c>
      <c r="Y90" s="163">
        <f>SUM(Y7,Y33,Y59,Y80)</f>
        <v>0</v>
      </c>
      <c r="Z90" s="123">
        <f>Z57+Z33+Z7</f>
        <v>34</v>
      </c>
      <c r="AA90" s="123">
        <f aca="true" t="shared" si="43" ref="AA90:AW90">AA57+AA33+AA7</f>
        <v>34</v>
      </c>
      <c r="AB90" s="123">
        <f t="shared" si="43"/>
        <v>34</v>
      </c>
      <c r="AC90" s="123">
        <f t="shared" si="43"/>
        <v>34</v>
      </c>
      <c r="AD90" s="123">
        <f t="shared" si="43"/>
        <v>34</v>
      </c>
      <c r="AE90" s="123">
        <f t="shared" si="43"/>
        <v>34</v>
      </c>
      <c r="AF90" s="123">
        <f t="shared" si="43"/>
        <v>34</v>
      </c>
      <c r="AG90" s="123">
        <f t="shared" si="43"/>
        <v>34</v>
      </c>
      <c r="AH90" s="123">
        <f t="shared" si="43"/>
        <v>34</v>
      </c>
      <c r="AI90" s="123">
        <f t="shared" si="43"/>
        <v>34</v>
      </c>
      <c r="AJ90" s="123">
        <f t="shared" si="43"/>
        <v>34</v>
      </c>
      <c r="AK90" s="123">
        <f t="shared" si="43"/>
        <v>34</v>
      </c>
      <c r="AL90" s="123">
        <f t="shared" si="43"/>
        <v>34</v>
      </c>
      <c r="AM90" s="123">
        <f t="shared" si="43"/>
        <v>34</v>
      </c>
      <c r="AN90" s="123">
        <f t="shared" si="43"/>
        <v>34</v>
      </c>
      <c r="AO90" s="123">
        <f t="shared" si="43"/>
        <v>34</v>
      </c>
      <c r="AP90" s="123">
        <f t="shared" si="43"/>
        <v>34</v>
      </c>
      <c r="AQ90" s="123">
        <f t="shared" si="43"/>
        <v>34</v>
      </c>
      <c r="AR90" s="123">
        <f t="shared" si="43"/>
        <v>34</v>
      </c>
      <c r="AS90" s="123">
        <f t="shared" si="43"/>
        <v>34</v>
      </c>
      <c r="AT90" s="123">
        <f t="shared" si="43"/>
        <v>34</v>
      </c>
      <c r="AU90" s="123">
        <f t="shared" si="43"/>
        <v>34</v>
      </c>
      <c r="AV90" s="123">
        <f t="shared" si="43"/>
        <v>34</v>
      </c>
      <c r="AW90" s="123">
        <f t="shared" si="43"/>
        <v>34</v>
      </c>
      <c r="AX90" s="75">
        <f>SUM(Z90:AW90)</f>
        <v>816</v>
      </c>
      <c r="AY90" s="68">
        <f>AY57+AY33+AY7</f>
        <v>1394</v>
      </c>
    </row>
    <row r="91" spans="1:51" ht="12.75">
      <c r="A91" s="3"/>
      <c r="B91" s="211" t="s">
        <v>33</v>
      </c>
      <c r="C91" s="211"/>
      <c r="D91" s="211"/>
      <c r="E91" s="124">
        <f>E58+E34+E8</f>
        <v>574</v>
      </c>
      <c r="F91" s="123">
        <f>F77+F69+F62+F34+F8</f>
        <v>15</v>
      </c>
      <c r="G91" s="123">
        <f aca="true" t="shared" si="44" ref="G91:V91">G77+G69+G62+G34+G8</f>
        <v>13</v>
      </c>
      <c r="H91" s="123">
        <f t="shared" si="44"/>
        <v>15</v>
      </c>
      <c r="I91" s="123">
        <f t="shared" si="44"/>
        <v>13</v>
      </c>
      <c r="J91" s="123">
        <f t="shared" si="44"/>
        <v>15</v>
      </c>
      <c r="K91" s="123">
        <f t="shared" si="44"/>
        <v>13</v>
      </c>
      <c r="L91" s="123">
        <f t="shared" si="44"/>
        <v>15</v>
      </c>
      <c r="M91" s="123">
        <f t="shared" si="44"/>
        <v>13</v>
      </c>
      <c r="N91" s="123">
        <f t="shared" si="44"/>
        <v>15</v>
      </c>
      <c r="O91" s="123">
        <f t="shared" si="44"/>
        <v>13</v>
      </c>
      <c r="P91" s="123">
        <f t="shared" si="44"/>
        <v>15</v>
      </c>
      <c r="Q91" s="123">
        <f t="shared" si="44"/>
        <v>13</v>
      </c>
      <c r="R91" s="123">
        <f t="shared" si="44"/>
        <v>15</v>
      </c>
      <c r="S91" s="123">
        <f t="shared" si="44"/>
        <v>13</v>
      </c>
      <c r="T91" s="123">
        <f t="shared" si="44"/>
        <v>15</v>
      </c>
      <c r="U91" s="123">
        <f t="shared" si="44"/>
        <v>14</v>
      </c>
      <c r="V91" s="123">
        <f t="shared" si="44"/>
        <v>14</v>
      </c>
      <c r="W91" s="171">
        <f>SUM(F91:V91)</f>
        <v>239</v>
      </c>
      <c r="X91" s="123">
        <f>SUM(X8,X34,X60)</f>
        <v>0</v>
      </c>
      <c r="Y91" s="123">
        <f>SUM(Y8,Y34,Y60)</f>
        <v>0</v>
      </c>
      <c r="Z91" s="123">
        <f>Z77+Z69+Z62+Z34+Z8</f>
        <v>14</v>
      </c>
      <c r="AA91" s="123">
        <f aca="true" t="shared" si="45" ref="AA91:AW91">AA77+AA69+AA62+AA34+AA8</f>
        <v>13</v>
      </c>
      <c r="AB91" s="123">
        <f t="shared" si="45"/>
        <v>15</v>
      </c>
      <c r="AC91" s="123">
        <f t="shared" si="45"/>
        <v>13</v>
      </c>
      <c r="AD91" s="123">
        <f t="shared" si="45"/>
        <v>15</v>
      </c>
      <c r="AE91" s="123">
        <f t="shared" si="45"/>
        <v>13</v>
      </c>
      <c r="AF91" s="123">
        <f t="shared" si="45"/>
        <v>15</v>
      </c>
      <c r="AG91" s="123">
        <f t="shared" si="45"/>
        <v>13</v>
      </c>
      <c r="AH91" s="123">
        <f t="shared" si="45"/>
        <v>15</v>
      </c>
      <c r="AI91" s="123">
        <f t="shared" si="45"/>
        <v>13</v>
      </c>
      <c r="AJ91" s="123">
        <f t="shared" si="45"/>
        <v>15</v>
      </c>
      <c r="AK91" s="123">
        <f t="shared" si="45"/>
        <v>13</v>
      </c>
      <c r="AL91" s="123">
        <f t="shared" si="45"/>
        <v>15</v>
      </c>
      <c r="AM91" s="123">
        <f t="shared" si="45"/>
        <v>13</v>
      </c>
      <c r="AN91" s="123">
        <f t="shared" si="45"/>
        <v>15</v>
      </c>
      <c r="AO91" s="123">
        <f t="shared" si="45"/>
        <v>13</v>
      </c>
      <c r="AP91" s="123">
        <f t="shared" si="45"/>
        <v>15</v>
      </c>
      <c r="AQ91" s="123">
        <f t="shared" si="45"/>
        <v>13</v>
      </c>
      <c r="AR91" s="123">
        <f t="shared" si="45"/>
        <v>15</v>
      </c>
      <c r="AS91" s="123">
        <f t="shared" si="45"/>
        <v>13</v>
      </c>
      <c r="AT91" s="123">
        <f t="shared" si="45"/>
        <v>15</v>
      </c>
      <c r="AU91" s="123">
        <f t="shared" si="45"/>
        <v>13</v>
      </c>
      <c r="AV91" s="123">
        <f t="shared" si="45"/>
        <v>15</v>
      </c>
      <c r="AW91" s="123">
        <f t="shared" si="45"/>
        <v>13</v>
      </c>
      <c r="AX91" s="75">
        <f>SUM(Z91:AW91)</f>
        <v>335</v>
      </c>
      <c r="AY91" s="68">
        <f>AY58+AY34+AY8</f>
        <v>574</v>
      </c>
    </row>
    <row r="92" spans="1:51" ht="12.75">
      <c r="A92" s="3"/>
      <c r="B92" s="194" t="s">
        <v>34</v>
      </c>
      <c r="C92" s="194"/>
      <c r="D92" s="194"/>
      <c r="E92" s="125">
        <f t="shared" si="25"/>
        <v>1968</v>
      </c>
      <c r="F92" s="5">
        <f>SUM(F9:F32,F41:F56,F63:F66,F70:F75,F78:F79)</f>
        <v>43</v>
      </c>
      <c r="G92" s="5">
        <f aca="true" t="shared" si="46" ref="G92:V92">SUM(G90:G91)</f>
        <v>47</v>
      </c>
      <c r="H92" s="5">
        <f t="shared" si="46"/>
        <v>49</v>
      </c>
      <c r="I92" s="5">
        <f t="shared" si="46"/>
        <v>47</v>
      </c>
      <c r="J92" s="5">
        <f t="shared" si="46"/>
        <v>49</v>
      </c>
      <c r="K92" s="5">
        <f t="shared" si="46"/>
        <v>47</v>
      </c>
      <c r="L92" s="5">
        <f t="shared" si="46"/>
        <v>49</v>
      </c>
      <c r="M92" s="5">
        <f t="shared" si="46"/>
        <v>47</v>
      </c>
      <c r="N92" s="5">
        <f t="shared" si="46"/>
        <v>49</v>
      </c>
      <c r="O92" s="5">
        <f t="shared" si="46"/>
        <v>47</v>
      </c>
      <c r="P92" s="5">
        <f t="shared" si="46"/>
        <v>49</v>
      </c>
      <c r="Q92" s="5">
        <f t="shared" si="46"/>
        <v>47</v>
      </c>
      <c r="R92" s="5">
        <f t="shared" si="46"/>
        <v>49</v>
      </c>
      <c r="S92" s="5">
        <f>SUM(S90:S91)</f>
        <v>47</v>
      </c>
      <c r="T92" s="5">
        <f t="shared" si="46"/>
        <v>49</v>
      </c>
      <c r="U92" s="5">
        <f t="shared" si="46"/>
        <v>48</v>
      </c>
      <c r="V92" s="18">
        <f t="shared" si="46"/>
        <v>48</v>
      </c>
      <c r="W92" s="171">
        <f>SUM(W90,W91)</f>
        <v>817</v>
      </c>
      <c r="X92" s="5">
        <f aca="true" t="shared" si="47" ref="X92:AW92">SUM(X90:X91)</f>
        <v>0</v>
      </c>
      <c r="Y92" s="5">
        <f t="shared" si="47"/>
        <v>0</v>
      </c>
      <c r="Z92" s="5">
        <f t="shared" si="47"/>
        <v>48</v>
      </c>
      <c r="AA92" s="5">
        <f t="shared" si="47"/>
        <v>47</v>
      </c>
      <c r="AB92" s="5">
        <f t="shared" si="47"/>
        <v>49</v>
      </c>
      <c r="AC92" s="5">
        <f t="shared" si="47"/>
        <v>47</v>
      </c>
      <c r="AD92" s="5">
        <f t="shared" si="47"/>
        <v>49</v>
      </c>
      <c r="AE92" s="5">
        <f t="shared" si="47"/>
        <v>47</v>
      </c>
      <c r="AF92" s="5">
        <f t="shared" si="47"/>
        <v>49</v>
      </c>
      <c r="AG92" s="5">
        <f>SUM(AG90:AG91)</f>
        <v>47</v>
      </c>
      <c r="AH92" s="5">
        <f t="shared" si="47"/>
        <v>49</v>
      </c>
      <c r="AI92" s="5">
        <f t="shared" si="47"/>
        <v>47</v>
      </c>
      <c r="AJ92" s="5">
        <f t="shared" si="47"/>
        <v>49</v>
      </c>
      <c r="AK92" s="5">
        <f t="shared" si="47"/>
        <v>47</v>
      </c>
      <c r="AL92" s="5">
        <f t="shared" si="47"/>
        <v>49</v>
      </c>
      <c r="AM92" s="5">
        <f t="shared" si="47"/>
        <v>47</v>
      </c>
      <c r="AN92" s="5">
        <f t="shared" si="47"/>
        <v>49</v>
      </c>
      <c r="AO92" s="5">
        <f t="shared" si="47"/>
        <v>47</v>
      </c>
      <c r="AP92" s="5">
        <f t="shared" si="47"/>
        <v>49</v>
      </c>
      <c r="AQ92" s="5">
        <f t="shared" si="47"/>
        <v>47</v>
      </c>
      <c r="AR92" s="5">
        <f t="shared" si="47"/>
        <v>49</v>
      </c>
      <c r="AS92" s="5">
        <f>SUM(AS90:AS91)</f>
        <v>47</v>
      </c>
      <c r="AT92" s="5">
        <f>SUM(AT90:AT91)</f>
        <v>49</v>
      </c>
      <c r="AU92" s="5">
        <f t="shared" si="47"/>
        <v>47</v>
      </c>
      <c r="AV92" s="5">
        <f t="shared" si="47"/>
        <v>49</v>
      </c>
      <c r="AW92" s="5">
        <f t="shared" si="47"/>
        <v>47</v>
      </c>
      <c r="AX92" s="75">
        <f>SUM(Z92:AW92)</f>
        <v>1151</v>
      </c>
      <c r="AY92" s="68">
        <f>SUM(AY90,AY91)</f>
        <v>1968</v>
      </c>
    </row>
    <row r="93" spans="21:51" ht="12.75">
      <c r="U93" s="23"/>
      <c r="V93" s="23"/>
      <c r="AW93" s="170"/>
      <c r="AX93" s="170"/>
      <c r="AY93" s="170"/>
    </row>
    <row r="94" spans="21:51" ht="12.75">
      <c r="U94" s="23"/>
      <c r="V94" s="23"/>
      <c r="AW94" s="170"/>
      <c r="AX94" s="170"/>
      <c r="AY94" s="170"/>
    </row>
    <row r="95" spans="21:51" ht="12.75">
      <c r="U95" s="23"/>
      <c r="V95" s="23"/>
      <c r="AW95" s="170"/>
      <c r="AX95" s="170"/>
      <c r="AY95" s="170"/>
    </row>
    <row r="96" spans="21:51" ht="12.75">
      <c r="U96" s="23"/>
      <c r="V96" s="23"/>
      <c r="AW96" s="170"/>
      <c r="AX96" s="170"/>
      <c r="AY96" s="170"/>
    </row>
    <row r="97" spans="21:22" ht="12.75">
      <c r="U97" s="23"/>
      <c r="V97" s="23"/>
    </row>
    <row r="98" spans="21:22" ht="12.75" customHeight="1">
      <c r="U98" s="23"/>
      <c r="V98" s="23"/>
    </row>
    <row r="99" spans="21:22" ht="12.75">
      <c r="U99" s="23"/>
      <c r="V99" s="23"/>
    </row>
    <row r="100" spans="21:22" ht="12.75">
      <c r="U100" s="23"/>
      <c r="V100" s="23"/>
    </row>
    <row r="101" spans="21:22" ht="12.75">
      <c r="U101" s="23"/>
      <c r="V101" s="23"/>
    </row>
    <row r="102" spans="21:22" ht="12.75">
      <c r="U102" s="23"/>
      <c r="V102" s="23"/>
    </row>
    <row r="103" spans="21:22" ht="12.75">
      <c r="U103" s="23"/>
      <c r="V103" s="23"/>
    </row>
    <row r="104" spans="21:22" ht="12.75">
      <c r="U104" s="23"/>
      <c r="V104" s="23"/>
    </row>
    <row r="105" spans="21:22" ht="12.75">
      <c r="U105" s="23"/>
      <c r="V105" s="23"/>
    </row>
    <row r="106" spans="21:22" ht="12.75">
      <c r="U106" s="23"/>
      <c r="V106" s="23"/>
    </row>
    <row r="107" spans="21:22" ht="12.75">
      <c r="U107" s="23"/>
      <c r="V107" s="23"/>
    </row>
    <row r="108" spans="21:22" ht="12.75" customHeight="1">
      <c r="U108" s="23"/>
      <c r="V108" s="23"/>
    </row>
    <row r="109" spans="21:22" ht="12.75">
      <c r="U109" s="23"/>
      <c r="V109" s="23"/>
    </row>
    <row r="110" spans="21:22" ht="12.75">
      <c r="U110" s="23"/>
      <c r="V110" s="23"/>
    </row>
    <row r="111" spans="21:22" ht="12.75">
      <c r="U111" s="23"/>
      <c r="V111" s="23"/>
    </row>
    <row r="112" spans="21:22" ht="12.75">
      <c r="U112" s="23"/>
      <c r="V112" s="23"/>
    </row>
    <row r="113" spans="21:22" ht="12.75">
      <c r="U113" s="23"/>
      <c r="V113" s="23"/>
    </row>
    <row r="114" spans="21:22" ht="12.75">
      <c r="U114" s="23"/>
      <c r="V114" s="23"/>
    </row>
    <row r="115" spans="21:22" ht="12.75">
      <c r="U115" s="23"/>
      <c r="V115" s="23"/>
    </row>
    <row r="116" spans="21:22" ht="12.75">
      <c r="U116" s="23"/>
      <c r="V116" s="23"/>
    </row>
    <row r="117" spans="21:22" ht="12.75">
      <c r="U117" s="23"/>
      <c r="V117" s="23"/>
    </row>
    <row r="118" spans="21:22" ht="12.75">
      <c r="U118" s="23"/>
      <c r="V118" s="23"/>
    </row>
    <row r="119" spans="21:22" ht="12.75">
      <c r="U119" s="23"/>
      <c r="V119" s="23"/>
    </row>
    <row r="120" spans="21:22" ht="12.75" customHeight="1">
      <c r="U120" s="23"/>
      <c r="V120" s="23"/>
    </row>
    <row r="121" spans="21:22" ht="12.75">
      <c r="U121" s="23"/>
      <c r="V121" s="23"/>
    </row>
    <row r="122" spans="21:22" ht="12.75">
      <c r="U122" s="23"/>
      <c r="V122" s="23"/>
    </row>
    <row r="123" spans="21:22" ht="12.75">
      <c r="U123" s="23"/>
      <c r="V123" s="23"/>
    </row>
    <row r="124" spans="21:22" ht="12.75" customHeight="1">
      <c r="U124" s="23"/>
      <c r="V124" s="23"/>
    </row>
    <row r="125" spans="21:22" ht="12.75">
      <c r="U125" s="23"/>
      <c r="V125" s="23"/>
    </row>
    <row r="126" spans="21:22" ht="12.75">
      <c r="U126" s="23"/>
      <c r="V126" s="23"/>
    </row>
    <row r="127" spans="21:22" ht="12.75">
      <c r="U127" s="23"/>
      <c r="V127" s="23"/>
    </row>
    <row r="128" spans="21:22" ht="12.75">
      <c r="U128" s="23"/>
      <c r="V128" s="23"/>
    </row>
    <row r="129" spans="21:22" ht="12.75">
      <c r="U129" s="23"/>
      <c r="V129" s="23"/>
    </row>
    <row r="130" spans="21:22" ht="12.75">
      <c r="U130" s="23"/>
      <c r="V130" s="23"/>
    </row>
    <row r="131" spans="21:22" ht="12.75">
      <c r="U131" s="23"/>
      <c r="V131" s="23"/>
    </row>
    <row r="132" spans="21:22" ht="12.75" customHeight="1">
      <c r="U132" s="23"/>
      <c r="V132" s="23"/>
    </row>
    <row r="133" spans="21:22" ht="12.75">
      <c r="U133" s="23"/>
      <c r="V133" s="23"/>
    </row>
    <row r="134" spans="21:22" ht="12.75">
      <c r="U134" s="23"/>
      <c r="V134" s="23"/>
    </row>
    <row r="135" spans="21:22" ht="12.75">
      <c r="U135" s="23"/>
      <c r="V135" s="23"/>
    </row>
    <row r="136" spans="21:22" ht="12.75">
      <c r="U136" s="23"/>
      <c r="V136" s="23"/>
    </row>
    <row r="137" spans="21:22" ht="12.75">
      <c r="U137" s="23"/>
      <c r="V137" s="23"/>
    </row>
    <row r="138" spans="21:22" ht="12.75" customHeight="1">
      <c r="U138" s="23"/>
      <c r="V138" s="23"/>
    </row>
    <row r="139" spans="21:22" ht="12.75">
      <c r="U139" s="23"/>
      <c r="V139" s="23"/>
    </row>
    <row r="140" spans="21:22" ht="12.75" customHeight="1">
      <c r="U140" s="23"/>
      <c r="V140" s="23"/>
    </row>
    <row r="141" spans="21:22" ht="12.75">
      <c r="U141" s="23"/>
      <c r="V141" s="23"/>
    </row>
    <row r="142" spans="21:22" ht="12.75">
      <c r="U142" s="23"/>
      <c r="V142" s="23"/>
    </row>
    <row r="143" spans="21:22" ht="12.75">
      <c r="U143" s="23"/>
      <c r="V143" s="23"/>
    </row>
    <row r="144" spans="21:22" ht="12.75">
      <c r="U144" s="23"/>
      <c r="V144" s="23"/>
    </row>
    <row r="145" spans="21:22" ht="12.75">
      <c r="U145" s="23"/>
      <c r="V145" s="23"/>
    </row>
    <row r="146" spans="21:22" ht="12.75">
      <c r="U146" s="23"/>
      <c r="V146" s="23"/>
    </row>
    <row r="147" spans="21:22" ht="12.75">
      <c r="U147" s="23"/>
      <c r="V147" s="23"/>
    </row>
    <row r="148" spans="21:22" ht="12.75">
      <c r="U148" s="23"/>
      <c r="V148" s="23"/>
    </row>
    <row r="149" spans="21:22" ht="12.75">
      <c r="U149" s="23"/>
      <c r="V149" s="23"/>
    </row>
    <row r="150" spans="21:22" ht="12.75">
      <c r="U150" s="23"/>
      <c r="V150" s="23"/>
    </row>
    <row r="151" spans="21:22" ht="12.75">
      <c r="U151" s="23"/>
      <c r="V151" s="23"/>
    </row>
    <row r="152" spans="21:22" ht="12.75">
      <c r="U152" s="23"/>
      <c r="V152" s="23"/>
    </row>
    <row r="153" spans="21:22" ht="12.75">
      <c r="U153" s="23"/>
      <c r="V153" s="23"/>
    </row>
    <row r="154" spans="21:22" ht="12.75">
      <c r="U154" s="23"/>
      <c r="V154" s="23"/>
    </row>
    <row r="155" spans="21:22" ht="12.75">
      <c r="U155" s="23"/>
      <c r="V155" s="23"/>
    </row>
    <row r="156" spans="21:22" ht="12.75">
      <c r="U156" s="23"/>
      <c r="V156" s="23"/>
    </row>
    <row r="157" spans="21:22" ht="12.75">
      <c r="U157" s="23"/>
      <c r="V157" s="23"/>
    </row>
    <row r="158" spans="21:22" ht="12.75">
      <c r="U158" s="23"/>
      <c r="V158" s="23"/>
    </row>
    <row r="159" spans="21:22" ht="12.75">
      <c r="U159" s="23"/>
      <c r="V159" s="23"/>
    </row>
    <row r="160" spans="21:22" ht="12.75">
      <c r="U160" s="23"/>
      <c r="V160" s="23"/>
    </row>
    <row r="161" spans="21:22" ht="12.75">
      <c r="U161" s="23"/>
      <c r="V161" s="23"/>
    </row>
    <row r="162" spans="21:22" ht="12.75">
      <c r="U162" s="23"/>
      <c r="V162" s="23"/>
    </row>
    <row r="163" spans="21:22" ht="12.75">
      <c r="U163" s="23"/>
      <c r="V163" s="23"/>
    </row>
    <row r="164" spans="21:22" ht="12.75">
      <c r="U164" s="23"/>
      <c r="V164" s="23"/>
    </row>
    <row r="165" spans="21:22" ht="12.75">
      <c r="U165" s="23"/>
      <c r="V165" s="23"/>
    </row>
    <row r="166" spans="21:22" ht="12.75">
      <c r="U166" s="23"/>
      <c r="V166" s="23"/>
    </row>
    <row r="167" spans="21:22" ht="12.75">
      <c r="U167" s="23"/>
      <c r="V167" s="23"/>
    </row>
    <row r="168" spans="21:22" ht="12.75">
      <c r="U168" s="23"/>
      <c r="V168" s="23"/>
    </row>
    <row r="169" spans="21:22" ht="12.75">
      <c r="U169" s="23"/>
      <c r="V169" s="23"/>
    </row>
    <row r="170" spans="21:22" ht="12.75">
      <c r="U170" s="23"/>
      <c r="V170" s="23"/>
    </row>
    <row r="171" spans="21:22" ht="12.75">
      <c r="U171" s="23"/>
      <c r="V171" s="23"/>
    </row>
    <row r="172" spans="21:22" ht="12.75">
      <c r="U172" s="23"/>
      <c r="V172" s="23"/>
    </row>
    <row r="173" spans="21:22" ht="12.75">
      <c r="U173" s="23"/>
      <c r="V173" s="23"/>
    </row>
    <row r="174" spans="21:22" ht="12.75">
      <c r="U174" s="23"/>
      <c r="V174" s="23"/>
    </row>
    <row r="175" spans="21:22" ht="12.75">
      <c r="U175" s="23"/>
      <c r="V175" s="23"/>
    </row>
    <row r="176" spans="21:22" ht="12.75">
      <c r="U176" s="23"/>
      <c r="V176" s="23"/>
    </row>
    <row r="177" spans="21:22" ht="12.75">
      <c r="U177" s="23"/>
      <c r="V177" s="23"/>
    </row>
    <row r="178" spans="21:22" ht="12.75">
      <c r="U178" s="23"/>
      <c r="V178" s="23"/>
    </row>
    <row r="179" spans="21:22" ht="12.75">
      <c r="U179" s="23"/>
      <c r="V179" s="23"/>
    </row>
    <row r="180" spans="21:22" ht="12.75">
      <c r="U180" s="23"/>
      <c r="V180" s="23"/>
    </row>
    <row r="181" spans="21:22" ht="12.75">
      <c r="U181" s="23"/>
      <c r="V181" s="23"/>
    </row>
    <row r="182" spans="21:22" ht="12.75">
      <c r="U182" s="23"/>
      <c r="V182" s="23"/>
    </row>
    <row r="183" spans="21:22" ht="12.75">
      <c r="U183" s="23"/>
      <c r="V183" s="23"/>
    </row>
    <row r="184" spans="21:22" ht="12.75">
      <c r="U184" s="23"/>
      <c r="V184" s="23"/>
    </row>
  </sheetData>
  <sheetProtection/>
  <mergeCells count="93">
    <mergeCell ref="B90:D90"/>
    <mergeCell ref="C72:C73"/>
    <mergeCell ref="B88:C88"/>
    <mergeCell ref="B47:B48"/>
    <mergeCell ref="C47:C48"/>
    <mergeCell ref="C53:C54"/>
    <mergeCell ref="C55:C56"/>
    <mergeCell ref="B51:B52"/>
    <mergeCell ref="B53:B54"/>
    <mergeCell ref="B55:B56"/>
    <mergeCell ref="C51:C52"/>
    <mergeCell ref="B49:B50"/>
    <mergeCell ref="C49:C50"/>
    <mergeCell ref="B61:B62"/>
    <mergeCell ref="B57:B58"/>
    <mergeCell ref="C57:C58"/>
    <mergeCell ref="B59:B60"/>
    <mergeCell ref="C59:C60"/>
    <mergeCell ref="B76:B77"/>
    <mergeCell ref="C76:C77"/>
    <mergeCell ref="C61:C62"/>
    <mergeCell ref="C63:C64"/>
    <mergeCell ref="B63:B64"/>
    <mergeCell ref="B72:B73"/>
    <mergeCell ref="C67:C69"/>
    <mergeCell ref="B67:B69"/>
    <mergeCell ref="C70:C71"/>
    <mergeCell ref="B70:B71"/>
    <mergeCell ref="B92:D92"/>
    <mergeCell ref="B78:B79"/>
    <mergeCell ref="C78:C79"/>
    <mergeCell ref="B82:B83"/>
    <mergeCell ref="C82:C83"/>
    <mergeCell ref="B84:B85"/>
    <mergeCell ref="C84:C85"/>
    <mergeCell ref="B87:C87"/>
    <mergeCell ref="B91:D91"/>
    <mergeCell ref="B89:C89"/>
    <mergeCell ref="C35:C36"/>
    <mergeCell ref="B37:B38"/>
    <mergeCell ref="C37:C38"/>
    <mergeCell ref="B39:B40"/>
    <mergeCell ref="B35:B36"/>
    <mergeCell ref="C45:C46"/>
    <mergeCell ref="B45:B46"/>
    <mergeCell ref="B41:B42"/>
    <mergeCell ref="B43:B44"/>
    <mergeCell ref="C41:C42"/>
    <mergeCell ref="C43:C44"/>
    <mergeCell ref="A33:A34"/>
    <mergeCell ref="B33:B34"/>
    <mergeCell ref="C33:C34"/>
    <mergeCell ref="A2:A6"/>
    <mergeCell ref="B2:B6"/>
    <mergeCell ref="C2:C6"/>
    <mergeCell ref="B15:B16"/>
    <mergeCell ref="C15:C16"/>
    <mergeCell ref="B17:B18"/>
    <mergeCell ref="C17:C18"/>
    <mergeCell ref="D2:D6"/>
    <mergeCell ref="G2:I2"/>
    <mergeCell ref="E2:E6"/>
    <mergeCell ref="AP2:AR2"/>
    <mergeCell ref="AL2:AN2"/>
    <mergeCell ref="K2:M2"/>
    <mergeCell ref="AT2:AV2"/>
    <mergeCell ref="B7:B8"/>
    <mergeCell ref="C7:C8"/>
    <mergeCell ref="B9:B10"/>
    <mergeCell ref="C9:C10"/>
    <mergeCell ref="O2:Q2"/>
    <mergeCell ref="S2:U2"/>
    <mergeCell ref="Y2:AA2"/>
    <mergeCell ref="AC2:AE2"/>
    <mergeCell ref="AG2:AJ2"/>
    <mergeCell ref="C31:C32"/>
    <mergeCell ref="B11:B12"/>
    <mergeCell ref="C11:C12"/>
    <mergeCell ref="B13:B14"/>
    <mergeCell ref="C13:C14"/>
    <mergeCell ref="B19:B20"/>
    <mergeCell ref="C19:C20"/>
    <mergeCell ref="C29:C30"/>
    <mergeCell ref="B31:B32"/>
    <mergeCell ref="B21:B22"/>
    <mergeCell ref="B29:B30"/>
    <mergeCell ref="C21:C22"/>
    <mergeCell ref="B27:B28"/>
    <mergeCell ref="C27:C28"/>
    <mergeCell ref="B23:B24"/>
    <mergeCell ref="C23:C24"/>
    <mergeCell ref="B25:B26"/>
    <mergeCell ref="C25:C26"/>
  </mergeCells>
  <printOptions/>
  <pageMargins left="0.3937007874015748" right="0.3937007874015748" top="0.3937007874015748" bottom="0.3937007874015748" header="0.2755905511811024" footer="0.2362204724409449"/>
  <pageSetup fitToHeight="1" fitToWidth="1" horizontalDpi="600" verticalDpi="600" orientation="landscape" paperSize="9" scale="39" r:id="rId1"/>
  <rowBreaks count="1" manualBreakCount="1">
    <brk id="56" max="51" man="1"/>
  </rowBreaks>
  <colBreaks count="1" manualBreakCount="1">
    <brk id="2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84"/>
  <sheetViews>
    <sheetView view="pageLayout" zoomScale="75" zoomScaleNormal="75" zoomScalePageLayoutView="75" workbookViewId="0" topLeftCell="U44">
      <selection activeCell="C74" sqref="C74:C75"/>
    </sheetView>
  </sheetViews>
  <sheetFormatPr defaultColWidth="9.00390625" defaultRowHeight="12.75"/>
  <cols>
    <col min="1" max="1" width="2.375" style="0" customWidth="1"/>
    <col min="2" max="2" width="9.25390625" style="0" customWidth="1"/>
    <col min="3" max="3" width="18.75390625" style="0" customWidth="1"/>
    <col min="5" max="23" width="4.75390625" style="0" customWidth="1"/>
    <col min="24" max="24" width="4.375" style="0" customWidth="1"/>
    <col min="25" max="45" width="4.75390625" style="0" customWidth="1"/>
    <col min="46" max="46" width="7.00390625" style="0" customWidth="1"/>
    <col min="47" max="49" width="4.75390625" style="0" customWidth="1"/>
    <col min="50" max="50" width="4.125" style="0" customWidth="1"/>
    <col min="51" max="51" width="9.125" style="0" hidden="1" customWidth="1"/>
  </cols>
  <sheetData>
    <row r="1" spans="2:22" ht="26.25" hidden="1">
      <c r="B1" s="22" t="s">
        <v>64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V1" s="20"/>
    </row>
    <row r="2" spans="2:49" ht="26.25">
      <c r="B2" s="22"/>
      <c r="C2" s="22"/>
      <c r="D2" s="22"/>
      <c r="E2" s="22"/>
      <c r="F2" s="22"/>
      <c r="G2" s="240" t="s">
        <v>177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V2" s="20"/>
      <c r="X2" s="272" t="s">
        <v>157</v>
      </c>
      <c r="Y2" s="272"/>
      <c r="AU2" s="273" t="s">
        <v>169</v>
      </c>
      <c r="AV2" s="273"/>
      <c r="AW2" s="273"/>
    </row>
    <row r="3" spans="1:52" s="36" customFormat="1" ht="54" customHeight="1">
      <c r="A3" s="246" t="s">
        <v>105</v>
      </c>
      <c r="B3" s="246" t="s">
        <v>9</v>
      </c>
      <c r="C3" s="246" t="s">
        <v>0</v>
      </c>
      <c r="D3" s="246" t="s">
        <v>1</v>
      </c>
      <c r="E3" s="247" t="s">
        <v>173</v>
      </c>
      <c r="F3" s="31" t="s">
        <v>93</v>
      </c>
      <c r="G3" s="245" t="s">
        <v>4</v>
      </c>
      <c r="H3" s="245"/>
      <c r="I3" s="245"/>
      <c r="J3" s="31" t="s">
        <v>94</v>
      </c>
      <c r="K3" s="245" t="s">
        <v>5</v>
      </c>
      <c r="L3" s="245"/>
      <c r="M3" s="245"/>
      <c r="N3" s="31" t="s">
        <v>95</v>
      </c>
      <c r="O3" s="245" t="s">
        <v>6</v>
      </c>
      <c r="P3" s="245"/>
      <c r="Q3" s="245"/>
      <c r="R3" s="32" t="s">
        <v>96</v>
      </c>
      <c r="S3" s="252" t="s">
        <v>7</v>
      </c>
      <c r="T3" s="253"/>
      <c r="U3" s="254"/>
      <c r="V3" s="33" t="s">
        <v>97</v>
      </c>
      <c r="W3" s="64" t="s">
        <v>43</v>
      </c>
      <c r="X3" s="34" t="s">
        <v>98</v>
      </c>
      <c r="Y3" s="245" t="s">
        <v>35</v>
      </c>
      <c r="Z3" s="245"/>
      <c r="AA3" s="245"/>
      <c r="AB3" s="31" t="s">
        <v>99</v>
      </c>
      <c r="AC3" s="245" t="s">
        <v>36</v>
      </c>
      <c r="AD3" s="245"/>
      <c r="AE3" s="245"/>
      <c r="AF3" s="31" t="s">
        <v>100</v>
      </c>
      <c r="AG3" s="252" t="s">
        <v>37</v>
      </c>
      <c r="AH3" s="253"/>
      <c r="AI3" s="253"/>
      <c r="AJ3" s="254"/>
      <c r="AK3" s="31" t="s">
        <v>101</v>
      </c>
      <c r="AL3" s="252" t="s">
        <v>38</v>
      </c>
      <c r="AM3" s="253"/>
      <c r="AN3" s="253"/>
      <c r="AO3" s="31" t="s">
        <v>102</v>
      </c>
      <c r="AP3" s="252" t="s">
        <v>39</v>
      </c>
      <c r="AQ3" s="253"/>
      <c r="AR3" s="253"/>
      <c r="AS3" s="31" t="s">
        <v>103</v>
      </c>
      <c r="AT3" s="252" t="s">
        <v>40</v>
      </c>
      <c r="AU3" s="253"/>
      <c r="AV3" s="254"/>
      <c r="AW3" s="31" t="s">
        <v>104</v>
      </c>
      <c r="AX3" s="65" t="s">
        <v>91</v>
      </c>
      <c r="AY3" s="35" t="s">
        <v>92</v>
      </c>
      <c r="AZ3" s="178" t="s">
        <v>178</v>
      </c>
    </row>
    <row r="4" spans="1:52" s="36" customFormat="1" ht="10.5" customHeight="1">
      <c r="A4" s="246"/>
      <c r="B4" s="246"/>
      <c r="C4" s="246"/>
      <c r="D4" s="246"/>
      <c r="E4" s="248"/>
      <c r="F4" s="37" t="s">
        <v>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8"/>
      <c r="W4" s="113"/>
      <c r="X4" s="117"/>
      <c r="Y4" s="10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109"/>
      <c r="AV4" s="109"/>
      <c r="AW4" s="109"/>
      <c r="AX4" s="250"/>
      <c r="AY4" s="250"/>
      <c r="AZ4" s="37"/>
    </row>
    <row r="5" spans="1:52" s="36" customFormat="1" ht="10.5" customHeight="1">
      <c r="A5" s="246"/>
      <c r="B5" s="246"/>
      <c r="C5" s="246"/>
      <c r="D5" s="246"/>
      <c r="E5" s="248"/>
      <c r="F5" s="37">
        <v>35</v>
      </c>
      <c r="G5" s="37">
        <v>36</v>
      </c>
      <c r="H5" s="37">
        <v>37</v>
      </c>
      <c r="I5" s="37">
        <v>38</v>
      </c>
      <c r="J5" s="37">
        <v>39</v>
      </c>
      <c r="K5" s="37">
        <v>40</v>
      </c>
      <c r="L5" s="37">
        <v>41</v>
      </c>
      <c r="M5" s="37">
        <v>42</v>
      </c>
      <c r="N5" s="37">
        <v>44</v>
      </c>
      <c r="O5" s="37">
        <v>45</v>
      </c>
      <c r="P5" s="37">
        <v>46</v>
      </c>
      <c r="Q5" s="37">
        <v>47</v>
      </c>
      <c r="R5" s="37">
        <v>48</v>
      </c>
      <c r="S5" s="37">
        <v>49</v>
      </c>
      <c r="T5" s="37">
        <v>50</v>
      </c>
      <c r="U5" s="38">
        <v>51</v>
      </c>
      <c r="V5" s="38">
        <v>52</v>
      </c>
      <c r="W5" s="113"/>
      <c r="X5" s="117">
        <v>1</v>
      </c>
      <c r="Y5" s="107">
        <v>2</v>
      </c>
      <c r="Z5" s="40">
        <v>3</v>
      </c>
      <c r="AA5" s="40">
        <v>4</v>
      </c>
      <c r="AB5" s="40">
        <v>5</v>
      </c>
      <c r="AC5" s="40">
        <v>6</v>
      </c>
      <c r="AD5" s="40">
        <v>7</v>
      </c>
      <c r="AE5" s="40">
        <v>8</v>
      </c>
      <c r="AF5" s="40">
        <v>9</v>
      </c>
      <c r="AG5" s="40">
        <v>10</v>
      </c>
      <c r="AH5" s="40">
        <v>11</v>
      </c>
      <c r="AI5" s="40">
        <v>12</v>
      </c>
      <c r="AJ5" s="40">
        <v>13</v>
      </c>
      <c r="AK5" s="40">
        <v>14</v>
      </c>
      <c r="AL5" s="40">
        <v>15</v>
      </c>
      <c r="AM5" s="40">
        <v>16</v>
      </c>
      <c r="AN5" s="40">
        <v>17</v>
      </c>
      <c r="AO5" s="40">
        <v>18</v>
      </c>
      <c r="AP5" s="40">
        <v>19</v>
      </c>
      <c r="AQ5" s="40">
        <v>20</v>
      </c>
      <c r="AR5" s="40">
        <v>21</v>
      </c>
      <c r="AS5" s="40">
        <v>22</v>
      </c>
      <c r="AT5" s="40">
        <v>23</v>
      </c>
      <c r="AU5" s="109">
        <v>24</v>
      </c>
      <c r="AV5" s="109">
        <v>25</v>
      </c>
      <c r="AW5" s="109">
        <v>26</v>
      </c>
      <c r="AX5" s="256"/>
      <c r="AY5" s="256"/>
      <c r="AZ5" s="37"/>
    </row>
    <row r="6" spans="1:52" s="36" customFormat="1" ht="10.5" customHeight="1">
      <c r="A6" s="246"/>
      <c r="B6" s="246"/>
      <c r="C6" s="246"/>
      <c r="D6" s="246"/>
      <c r="E6" s="248"/>
      <c r="F6" s="37" t="s">
        <v>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38"/>
      <c r="W6" s="113"/>
      <c r="X6" s="117"/>
      <c r="Y6" s="10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109"/>
      <c r="AV6" s="109"/>
      <c r="AW6" s="109"/>
      <c r="AX6" s="256"/>
      <c r="AY6" s="256"/>
      <c r="AZ6" s="37"/>
    </row>
    <row r="7" spans="1:52" s="36" customFormat="1" ht="10.5" customHeight="1">
      <c r="A7" s="246"/>
      <c r="B7" s="246"/>
      <c r="C7" s="246"/>
      <c r="D7" s="246"/>
      <c r="E7" s="249"/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  <c r="U7" s="38">
        <v>16</v>
      </c>
      <c r="V7" s="38">
        <v>17</v>
      </c>
      <c r="W7" s="113"/>
      <c r="X7" s="117">
        <v>18</v>
      </c>
      <c r="Y7" s="107">
        <v>19</v>
      </c>
      <c r="Z7" s="37">
        <v>20</v>
      </c>
      <c r="AA7" s="37">
        <v>21</v>
      </c>
      <c r="AB7" s="37">
        <v>22</v>
      </c>
      <c r="AC7" s="37">
        <v>23</v>
      </c>
      <c r="AD7" s="37">
        <v>24</v>
      </c>
      <c r="AE7" s="37">
        <v>25</v>
      </c>
      <c r="AF7" s="37">
        <v>26</v>
      </c>
      <c r="AG7" s="37">
        <v>27</v>
      </c>
      <c r="AH7" s="37">
        <v>28</v>
      </c>
      <c r="AI7" s="37">
        <v>29</v>
      </c>
      <c r="AJ7" s="37">
        <v>30</v>
      </c>
      <c r="AK7" s="37">
        <v>31</v>
      </c>
      <c r="AL7" s="37">
        <v>32</v>
      </c>
      <c r="AM7" s="37">
        <v>33</v>
      </c>
      <c r="AN7" s="37">
        <v>34</v>
      </c>
      <c r="AO7" s="37">
        <v>35</v>
      </c>
      <c r="AP7" s="37">
        <v>36</v>
      </c>
      <c r="AQ7" s="37">
        <v>37</v>
      </c>
      <c r="AR7" s="37">
        <v>38</v>
      </c>
      <c r="AS7" s="37">
        <v>39</v>
      </c>
      <c r="AT7" s="37">
        <v>40</v>
      </c>
      <c r="AU7" s="109">
        <v>41</v>
      </c>
      <c r="AV7" s="109">
        <v>42</v>
      </c>
      <c r="AW7" s="109">
        <v>43</v>
      </c>
      <c r="AX7" s="251"/>
      <c r="AY7" s="251"/>
      <c r="AZ7" s="37"/>
    </row>
    <row r="8" spans="1:52" s="36" customFormat="1" ht="10.5" customHeight="1">
      <c r="A8" s="41"/>
      <c r="B8" s="257" t="s">
        <v>65</v>
      </c>
      <c r="C8" s="259" t="s">
        <v>66</v>
      </c>
      <c r="D8" s="42" t="s">
        <v>12</v>
      </c>
      <c r="E8" s="42">
        <f>W8+AX8</f>
        <v>874</v>
      </c>
      <c r="F8" s="42">
        <f>SUM(F10,F12,F14,F16,F18,F20,F22,F24,F26,F28,F32,F34)</f>
        <v>23</v>
      </c>
      <c r="G8" s="42">
        <f aca="true" t="shared" si="0" ref="G8:V8">SUM(G10,G12,G14,G16,G18,G20,G22,G24,G26,G28,G32,G34)</f>
        <v>23</v>
      </c>
      <c r="H8" s="42">
        <f t="shared" si="0"/>
        <v>23</v>
      </c>
      <c r="I8" s="42">
        <f t="shared" si="0"/>
        <v>23</v>
      </c>
      <c r="J8" s="42">
        <f t="shared" si="0"/>
        <v>23</v>
      </c>
      <c r="K8" s="42">
        <f t="shared" si="0"/>
        <v>23</v>
      </c>
      <c r="L8" s="42">
        <f t="shared" si="0"/>
        <v>23</v>
      </c>
      <c r="M8" s="42">
        <f t="shared" si="0"/>
        <v>23</v>
      </c>
      <c r="N8" s="42">
        <f t="shared" si="0"/>
        <v>23</v>
      </c>
      <c r="O8" s="42">
        <f t="shared" si="0"/>
        <v>23</v>
      </c>
      <c r="P8" s="42">
        <f t="shared" si="0"/>
        <v>23</v>
      </c>
      <c r="Q8" s="42">
        <f t="shared" si="0"/>
        <v>23</v>
      </c>
      <c r="R8" s="42">
        <f t="shared" si="0"/>
        <v>23</v>
      </c>
      <c r="S8" s="42">
        <f t="shared" si="0"/>
        <v>23</v>
      </c>
      <c r="T8" s="42">
        <f t="shared" si="0"/>
        <v>23</v>
      </c>
      <c r="U8" s="42">
        <f t="shared" si="0"/>
        <v>23</v>
      </c>
      <c r="V8" s="42">
        <f t="shared" si="0"/>
        <v>23</v>
      </c>
      <c r="W8" s="113">
        <f>SUM(F8:V8)</f>
        <v>391</v>
      </c>
      <c r="X8" s="117">
        <v>0</v>
      </c>
      <c r="Y8" s="107">
        <v>0</v>
      </c>
      <c r="Z8" s="42">
        <f>SUM(Z10,Z12,Z14,Z16,Z18,Z20,Z22,Z24,Z26,Z28,Z32,Z34)</f>
        <v>23</v>
      </c>
      <c r="AA8" s="42">
        <f aca="true" t="shared" si="1" ref="AA8:AT8">SUM(AA10,AA12,AA14,AA16,AA18,AA20,AA22,AA24,AA26,AA28,AA32,AA34)</f>
        <v>23</v>
      </c>
      <c r="AB8" s="42">
        <f t="shared" si="1"/>
        <v>23</v>
      </c>
      <c r="AC8" s="42">
        <f t="shared" si="1"/>
        <v>23</v>
      </c>
      <c r="AD8" s="42">
        <f t="shared" si="1"/>
        <v>23</v>
      </c>
      <c r="AE8" s="42">
        <f t="shared" si="1"/>
        <v>23</v>
      </c>
      <c r="AF8" s="42">
        <f t="shared" si="1"/>
        <v>23</v>
      </c>
      <c r="AG8" s="42">
        <f t="shared" si="1"/>
        <v>23</v>
      </c>
      <c r="AH8" s="42">
        <f t="shared" si="1"/>
        <v>23</v>
      </c>
      <c r="AI8" s="42">
        <f t="shared" si="1"/>
        <v>23</v>
      </c>
      <c r="AJ8" s="42">
        <f t="shared" si="1"/>
        <v>23</v>
      </c>
      <c r="AK8" s="42">
        <f t="shared" si="1"/>
        <v>23</v>
      </c>
      <c r="AL8" s="42">
        <f t="shared" si="1"/>
        <v>23</v>
      </c>
      <c r="AM8" s="42">
        <f t="shared" si="1"/>
        <v>23</v>
      </c>
      <c r="AN8" s="42">
        <f t="shared" si="1"/>
        <v>23</v>
      </c>
      <c r="AO8" s="42">
        <f t="shared" si="1"/>
        <v>23</v>
      </c>
      <c r="AP8" s="42">
        <f t="shared" si="1"/>
        <v>23</v>
      </c>
      <c r="AQ8" s="42">
        <f t="shared" si="1"/>
        <v>23</v>
      </c>
      <c r="AR8" s="42">
        <f t="shared" si="1"/>
        <v>23</v>
      </c>
      <c r="AS8" s="42">
        <f t="shared" si="1"/>
        <v>23</v>
      </c>
      <c r="AT8" s="42">
        <f t="shared" si="1"/>
        <v>23</v>
      </c>
      <c r="AU8" s="109"/>
      <c r="AV8" s="109"/>
      <c r="AW8" s="109"/>
      <c r="AX8" s="42">
        <f>AX10+AX12+AX14+AX16+AX18+AX20+AX22+AX24+AX26+AX28+AX30+AX32+AX34</f>
        <v>483</v>
      </c>
      <c r="AY8" s="114">
        <f aca="true" t="shared" si="2" ref="AY8:AY29">SUM(W8,AX8)</f>
        <v>874</v>
      </c>
      <c r="AZ8" s="37">
        <f>AX8+W8</f>
        <v>874</v>
      </c>
    </row>
    <row r="9" spans="1:94" s="46" customFormat="1" ht="10.5" customHeight="1">
      <c r="A9" s="41"/>
      <c r="B9" s="258"/>
      <c r="C9" s="260"/>
      <c r="D9" s="42" t="s">
        <v>13</v>
      </c>
      <c r="E9" s="42">
        <f>E11+E13+E15+E17+E19+E21+E23+E25+E27+E29+E31+E33+E35</f>
        <v>437</v>
      </c>
      <c r="F9" s="42">
        <f>SUM(F11,F13,F15,F17,F19,F21,F23,F25,F27,F29,F33,F35)</f>
        <v>11</v>
      </c>
      <c r="G9" s="42">
        <f aca="true" t="shared" si="3" ref="G9:V9">SUM(G11,G13,G15,G17,G19,G21,G23,G25,G27,G29,G33,G35)</f>
        <v>12</v>
      </c>
      <c r="H9" s="42">
        <f t="shared" si="3"/>
        <v>11</v>
      </c>
      <c r="I9" s="42">
        <f t="shared" si="3"/>
        <v>12</v>
      </c>
      <c r="J9" s="42">
        <f t="shared" si="3"/>
        <v>11</v>
      </c>
      <c r="K9" s="42">
        <f t="shared" si="3"/>
        <v>12</v>
      </c>
      <c r="L9" s="42">
        <f t="shared" si="3"/>
        <v>11</v>
      </c>
      <c r="M9" s="42">
        <f t="shared" si="3"/>
        <v>12</v>
      </c>
      <c r="N9" s="42">
        <f t="shared" si="3"/>
        <v>12</v>
      </c>
      <c r="O9" s="42">
        <f t="shared" si="3"/>
        <v>12</v>
      </c>
      <c r="P9" s="42">
        <f t="shared" si="3"/>
        <v>11</v>
      </c>
      <c r="Q9" s="42">
        <f t="shared" si="3"/>
        <v>12</v>
      </c>
      <c r="R9" s="42">
        <f t="shared" si="3"/>
        <v>12</v>
      </c>
      <c r="S9" s="42">
        <f t="shared" si="3"/>
        <v>12</v>
      </c>
      <c r="T9" s="42">
        <f t="shared" si="3"/>
        <v>12</v>
      </c>
      <c r="U9" s="42">
        <f t="shared" si="3"/>
        <v>12</v>
      </c>
      <c r="V9" s="42">
        <f t="shared" si="3"/>
        <v>11</v>
      </c>
      <c r="W9" s="113">
        <f>SUM(F9:V9)</f>
        <v>198</v>
      </c>
      <c r="X9" s="117">
        <v>0</v>
      </c>
      <c r="Y9" s="107">
        <v>0</v>
      </c>
      <c r="Z9" s="42">
        <f>SUM(Z11,Z13,Z15,Z17,Z19,Z21,Z23,Z25,Z27,Z29,Z33,Z35)</f>
        <v>10</v>
      </c>
      <c r="AA9" s="42">
        <f aca="true" t="shared" si="4" ref="AA9:AT9">SUM(AA11,AA13,AA15,AA17,AA19,AA21,AA23,AA25,AA27,AA29,AA33,AA35)</f>
        <v>12</v>
      </c>
      <c r="AB9" s="42">
        <f t="shared" si="4"/>
        <v>11</v>
      </c>
      <c r="AC9" s="42">
        <f t="shared" si="4"/>
        <v>12</v>
      </c>
      <c r="AD9" s="42">
        <f t="shared" si="4"/>
        <v>11</v>
      </c>
      <c r="AE9" s="42">
        <f t="shared" si="4"/>
        <v>12</v>
      </c>
      <c r="AF9" s="42">
        <f t="shared" si="4"/>
        <v>11</v>
      </c>
      <c r="AG9" s="42">
        <f t="shared" si="4"/>
        <v>12</v>
      </c>
      <c r="AH9" s="42">
        <f t="shared" si="4"/>
        <v>11</v>
      </c>
      <c r="AI9" s="42">
        <f t="shared" si="4"/>
        <v>12</v>
      </c>
      <c r="AJ9" s="42">
        <f t="shared" si="4"/>
        <v>11</v>
      </c>
      <c r="AK9" s="42">
        <f t="shared" si="4"/>
        <v>12</v>
      </c>
      <c r="AL9" s="42">
        <f t="shared" si="4"/>
        <v>11</v>
      </c>
      <c r="AM9" s="42">
        <f t="shared" si="4"/>
        <v>12</v>
      </c>
      <c r="AN9" s="42">
        <f t="shared" si="4"/>
        <v>11</v>
      </c>
      <c r="AO9" s="42">
        <f t="shared" si="4"/>
        <v>12</v>
      </c>
      <c r="AP9" s="42">
        <f t="shared" si="4"/>
        <v>11</v>
      </c>
      <c r="AQ9" s="42">
        <f t="shared" si="4"/>
        <v>12</v>
      </c>
      <c r="AR9" s="42">
        <f t="shared" si="4"/>
        <v>11</v>
      </c>
      <c r="AS9" s="42">
        <f t="shared" si="4"/>
        <v>12</v>
      </c>
      <c r="AT9" s="42">
        <f t="shared" si="4"/>
        <v>10</v>
      </c>
      <c r="AU9" s="109"/>
      <c r="AV9" s="109"/>
      <c r="AW9" s="109"/>
      <c r="AX9" s="42">
        <f>SUM(Z9:AT9)</f>
        <v>239</v>
      </c>
      <c r="AY9" s="55">
        <f t="shared" si="2"/>
        <v>437</v>
      </c>
      <c r="AZ9" s="37">
        <f aca="true" t="shared" si="5" ref="AZ9:AZ72">AX9+W9</f>
        <v>437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</row>
    <row r="10" spans="1:52" s="36" customFormat="1" ht="10.5" customHeight="1">
      <c r="A10" s="32"/>
      <c r="B10" s="241" t="s">
        <v>67</v>
      </c>
      <c r="C10" s="243" t="s">
        <v>79</v>
      </c>
      <c r="D10" s="37" t="s">
        <v>12</v>
      </c>
      <c r="E10" s="174">
        <v>38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8">
        <v>1</v>
      </c>
      <c r="V10" s="38">
        <v>1</v>
      </c>
      <c r="W10" s="113">
        <f>SUM(F10:V10)</f>
        <v>17</v>
      </c>
      <c r="X10" s="117">
        <v>0</v>
      </c>
      <c r="Y10" s="107">
        <v>0</v>
      </c>
      <c r="Z10" s="37">
        <v>1</v>
      </c>
      <c r="AA10" s="37">
        <v>1</v>
      </c>
      <c r="AB10" s="37">
        <v>1</v>
      </c>
      <c r="AC10" s="37">
        <v>1</v>
      </c>
      <c r="AD10" s="37">
        <v>1</v>
      </c>
      <c r="AE10" s="37">
        <v>1</v>
      </c>
      <c r="AF10" s="37">
        <v>1</v>
      </c>
      <c r="AG10" s="37">
        <v>1</v>
      </c>
      <c r="AH10" s="37">
        <v>1</v>
      </c>
      <c r="AI10" s="37">
        <v>1</v>
      </c>
      <c r="AJ10" s="37">
        <v>1</v>
      </c>
      <c r="AK10" s="37">
        <v>1</v>
      </c>
      <c r="AL10" s="37">
        <v>1</v>
      </c>
      <c r="AM10" s="37">
        <v>1</v>
      </c>
      <c r="AN10" s="37">
        <v>1</v>
      </c>
      <c r="AO10" s="37">
        <v>1</v>
      </c>
      <c r="AP10" s="37">
        <v>1</v>
      </c>
      <c r="AQ10" s="37">
        <v>1</v>
      </c>
      <c r="AR10" s="37">
        <v>1</v>
      </c>
      <c r="AS10" s="37">
        <v>1</v>
      </c>
      <c r="AT10" s="37">
        <v>1</v>
      </c>
      <c r="AU10" s="109" t="s">
        <v>155</v>
      </c>
      <c r="AV10" s="109"/>
      <c r="AW10" s="109"/>
      <c r="AX10" s="85">
        <f>SUM(Z10:AT10)</f>
        <v>21</v>
      </c>
      <c r="AY10" s="114">
        <f t="shared" si="2"/>
        <v>38</v>
      </c>
      <c r="AZ10" s="37">
        <f t="shared" si="5"/>
        <v>38</v>
      </c>
    </row>
    <row r="11" spans="1:52" s="36" customFormat="1" ht="10.5" customHeight="1">
      <c r="A11" s="32"/>
      <c r="B11" s="242"/>
      <c r="C11" s="244"/>
      <c r="D11" s="37" t="s">
        <v>13</v>
      </c>
      <c r="E11" s="174">
        <f aca="true" t="shared" si="6" ref="E11:E29">W11+AX11</f>
        <v>20</v>
      </c>
      <c r="F11" s="55"/>
      <c r="G11" s="55">
        <v>1</v>
      </c>
      <c r="H11" s="55"/>
      <c r="I11" s="55">
        <v>1</v>
      </c>
      <c r="J11" s="55"/>
      <c r="K11" s="55">
        <v>1</v>
      </c>
      <c r="L11" s="55"/>
      <c r="M11" s="55">
        <v>1</v>
      </c>
      <c r="N11" s="55"/>
      <c r="O11" s="55">
        <v>1</v>
      </c>
      <c r="P11" s="55"/>
      <c r="Q11" s="55">
        <v>1</v>
      </c>
      <c r="R11" s="55"/>
      <c r="S11" s="55">
        <v>1</v>
      </c>
      <c r="T11" s="55"/>
      <c r="U11" s="63">
        <v>1</v>
      </c>
      <c r="V11" s="63">
        <v>1</v>
      </c>
      <c r="W11" s="54">
        <f aca="true" t="shared" si="7" ref="W11:W35">SUM(F11:V11)</f>
        <v>9</v>
      </c>
      <c r="X11" s="117">
        <v>0</v>
      </c>
      <c r="Y11" s="107">
        <v>0</v>
      </c>
      <c r="Z11" s="55"/>
      <c r="AA11" s="55">
        <v>1</v>
      </c>
      <c r="AB11" s="55"/>
      <c r="AC11" s="55">
        <v>1</v>
      </c>
      <c r="AD11" s="55"/>
      <c r="AE11" s="55">
        <v>1</v>
      </c>
      <c r="AF11" s="55"/>
      <c r="AG11" s="55">
        <v>1</v>
      </c>
      <c r="AH11" s="55"/>
      <c r="AI11" s="55">
        <v>1</v>
      </c>
      <c r="AJ11" s="55"/>
      <c r="AK11" s="55">
        <v>1</v>
      </c>
      <c r="AL11" s="55"/>
      <c r="AM11" s="55">
        <v>1</v>
      </c>
      <c r="AN11" s="55"/>
      <c r="AO11" s="55">
        <v>1</v>
      </c>
      <c r="AP11" s="55"/>
      <c r="AQ11" s="55">
        <v>1</v>
      </c>
      <c r="AR11" s="55"/>
      <c r="AS11" s="55">
        <v>1</v>
      </c>
      <c r="AT11" s="55">
        <v>1</v>
      </c>
      <c r="AU11" s="109"/>
      <c r="AV11" s="109"/>
      <c r="AW11" s="109"/>
      <c r="AX11" s="55">
        <f aca="true" t="shared" si="8" ref="AX11:AX35">SUM(Z11:AT11)</f>
        <v>11</v>
      </c>
      <c r="AY11" s="114">
        <f t="shared" si="2"/>
        <v>20</v>
      </c>
      <c r="AZ11" s="37">
        <f t="shared" si="5"/>
        <v>20</v>
      </c>
    </row>
    <row r="12" spans="1:52" s="36" customFormat="1" ht="10.5" customHeight="1">
      <c r="A12" s="32"/>
      <c r="B12" s="241" t="s">
        <v>68</v>
      </c>
      <c r="C12" s="243" t="s">
        <v>80</v>
      </c>
      <c r="D12" s="37" t="s">
        <v>12</v>
      </c>
      <c r="E12" s="174">
        <f t="shared" si="6"/>
        <v>114</v>
      </c>
      <c r="F12" s="37">
        <v>3</v>
      </c>
      <c r="G12" s="37">
        <v>3</v>
      </c>
      <c r="H12" s="37">
        <v>3</v>
      </c>
      <c r="I12" s="37">
        <v>3</v>
      </c>
      <c r="J12" s="37">
        <v>3</v>
      </c>
      <c r="K12" s="37">
        <v>3</v>
      </c>
      <c r="L12" s="37">
        <v>3</v>
      </c>
      <c r="M12" s="37">
        <v>3</v>
      </c>
      <c r="N12" s="37">
        <v>3</v>
      </c>
      <c r="O12" s="37">
        <v>3</v>
      </c>
      <c r="P12" s="37">
        <v>3</v>
      </c>
      <c r="Q12" s="37">
        <v>3</v>
      </c>
      <c r="R12" s="37">
        <v>3</v>
      </c>
      <c r="S12" s="37">
        <v>3</v>
      </c>
      <c r="T12" s="37">
        <v>3</v>
      </c>
      <c r="U12" s="38">
        <v>3</v>
      </c>
      <c r="V12" s="38">
        <v>3</v>
      </c>
      <c r="W12" s="113">
        <f t="shared" si="7"/>
        <v>51</v>
      </c>
      <c r="X12" s="117">
        <v>0</v>
      </c>
      <c r="Y12" s="107">
        <v>0</v>
      </c>
      <c r="Z12" s="37">
        <v>3</v>
      </c>
      <c r="AA12" s="37">
        <v>3</v>
      </c>
      <c r="AB12" s="37">
        <v>3</v>
      </c>
      <c r="AC12" s="37">
        <v>3</v>
      </c>
      <c r="AD12" s="37">
        <v>3</v>
      </c>
      <c r="AE12" s="37">
        <v>3</v>
      </c>
      <c r="AF12" s="37">
        <v>3</v>
      </c>
      <c r="AG12" s="37">
        <v>3</v>
      </c>
      <c r="AH12" s="37">
        <v>3</v>
      </c>
      <c r="AI12" s="37">
        <v>3</v>
      </c>
      <c r="AJ12" s="37">
        <v>3</v>
      </c>
      <c r="AK12" s="37">
        <v>3</v>
      </c>
      <c r="AL12" s="37">
        <v>3</v>
      </c>
      <c r="AM12" s="37">
        <v>3</v>
      </c>
      <c r="AN12" s="37">
        <v>3</v>
      </c>
      <c r="AO12" s="37">
        <v>3</v>
      </c>
      <c r="AP12" s="37">
        <v>3</v>
      </c>
      <c r="AQ12" s="37">
        <v>3</v>
      </c>
      <c r="AR12" s="37">
        <v>3</v>
      </c>
      <c r="AS12" s="37">
        <v>3</v>
      </c>
      <c r="AT12" s="37">
        <v>3</v>
      </c>
      <c r="AU12" s="109"/>
      <c r="AV12" s="109"/>
      <c r="AW12" s="109"/>
      <c r="AX12" s="85">
        <f t="shared" si="8"/>
        <v>63</v>
      </c>
      <c r="AY12" s="114">
        <f t="shared" si="2"/>
        <v>114</v>
      </c>
      <c r="AZ12" s="37">
        <f t="shared" si="5"/>
        <v>114</v>
      </c>
    </row>
    <row r="13" spans="1:52" s="36" customFormat="1" ht="10.5" customHeight="1">
      <c r="A13" s="32"/>
      <c r="B13" s="242"/>
      <c r="C13" s="244"/>
      <c r="D13" s="37" t="s">
        <v>13</v>
      </c>
      <c r="E13" s="174">
        <f t="shared" si="6"/>
        <v>57</v>
      </c>
      <c r="F13" s="55">
        <v>1</v>
      </c>
      <c r="G13" s="55">
        <v>2</v>
      </c>
      <c r="H13" s="55">
        <v>1</v>
      </c>
      <c r="I13" s="55">
        <v>2</v>
      </c>
      <c r="J13" s="55">
        <v>1</v>
      </c>
      <c r="K13" s="55">
        <v>2</v>
      </c>
      <c r="L13" s="55">
        <v>1</v>
      </c>
      <c r="M13" s="55">
        <v>2</v>
      </c>
      <c r="N13" s="55">
        <v>1</v>
      </c>
      <c r="O13" s="55">
        <v>2</v>
      </c>
      <c r="P13" s="55">
        <v>1</v>
      </c>
      <c r="Q13" s="55">
        <v>2</v>
      </c>
      <c r="R13" s="55">
        <v>1</v>
      </c>
      <c r="S13" s="55">
        <v>2</v>
      </c>
      <c r="T13" s="55">
        <v>2</v>
      </c>
      <c r="U13" s="63">
        <v>2</v>
      </c>
      <c r="V13" s="63">
        <v>1</v>
      </c>
      <c r="W13" s="54">
        <f t="shared" si="7"/>
        <v>26</v>
      </c>
      <c r="X13" s="117">
        <v>0</v>
      </c>
      <c r="Y13" s="107">
        <v>0</v>
      </c>
      <c r="Z13" s="55">
        <v>2</v>
      </c>
      <c r="AA13" s="55">
        <v>1</v>
      </c>
      <c r="AB13" s="55">
        <v>2</v>
      </c>
      <c r="AC13" s="55">
        <v>1</v>
      </c>
      <c r="AD13" s="55">
        <v>2</v>
      </c>
      <c r="AE13" s="55">
        <v>1</v>
      </c>
      <c r="AF13" s="55">
        <v>2</v>
      </c>
      <c r="AG13" s="55">
        <v>1</v>
      </c>
      <c r="AH13" s="55">
        <v>2</v>
      </c>
      <c r="AI13" s="55">
        <v>1</v>
      </c>
      <c r="AJ13" s="55">
        <v>2</v>
      </c>
      <c r="AK13" s="55">
        <v>1</v>
      </c>
      <c r="AL13" s="55">
        <v>2</v>
      </c>
      <c r="AM13" s="55">
        <v>1</v>
      </c>
      <c r="AN13" s="55">
        <v>2</v>
      </c>
      <c r="AO13" s="55">
        <v>1</v>
      </c>
      <c r="AP13" s="55">
        <v>2</v>
      </c>
      <c r="AQ13" s="55">
        <v>1</v>
      </c>
      <c r="AR13" s="55">
        <v>2</v>
      </c>
      <c r="AS13" s="55">
        <v>1</v>
      </c>
      <c r="AT13" s="55">
        <v>1</v>
      </c>
      <c r="AU13" s="109"/>
      <c r="AV13" s="109"/>
      <c r="AW13" s="109"/>
      <c r="AX13" s="55">
        <f t="shared" si="8"/>
        <v>31</v>
      </c>
      <c r="AY13" s="114">
        <f t="shared" si="2"/>
        <v>57</v>
      </c>
      <c r="AZ13" s="37">
        <f t="shared" si="5"/>
        <v>57</v>
      </c>
    </row>
    <row r="14" spans="1:52" s="36" customFormat="1" ht="10.5" customHeight="1">
      <c r="A14" s="32"/>
      <c r="B14" s="241" t="s">
        <v>69</v>
      </c>
      <c r="C14" s="243" t="s">
        <v>81</v>
      </c>
      <c r="D14" s="37" t="s">
        <v>12</v>
      </c>
      <c r="E14" s="174">
        <f t="shared" si="6"/>
        <v>76</v>
      </c>
      <c r="F14" s="37">
        <v>2</v>
      </c>
      <c r="G14" s="37">
        <v>2</v>
      </c>
      <c r="H14" s="37">
        <v>2</v>
      </c>
      <c r="I14" s="37">
        <v>2</v>
      </c>
      <c r="J14" s="37">
        <v>2</v>
      </c>
      <c r="K14" s="37">
        <v>2</v>
      </c>
      <c r="L14" s="37">
        <v>2</v>
      </c>
      <c r="M14" s="37">
        <v>2</v>
      </c>
      <c r="N14" s="37">
        <v>2</v>
      </c>
      <c r="O14" s="37">
        <v>2</v>
      </c>
      <c r="P14" s="37">
        <v>2</v>
      </c>
      <c r="Q14" s="37">
        <v>2</v>
      </c>
      <c r="R14" s="37">
        <v>2</v>
      </c>
      <c r="S14" s="37">
        <v>2</v>
      </c>
      <c r="T14" s="37">
        <v>2</v>
      </c>
      <c r="U14" s="38">
        <v>2</v>
      </c>
      <c r="V14" s="38">
        <v>2</v>
      </c>
      <c r="W14" s="113">
        <f t="shared" si="7"/>
        <v>34</v>
      </c>
      <c r="X14" s="117">
        <v>0</v>
      </c>
      <c r="Y14" s="107">
        <v>0</v>
      </c>
      <c r="Z14" s="37">
        <v>2</v>
      </c>
      <c r="AA14" s="37">
        <v>2</v>
      </c>
      <c r="AB14" s="37">
        <v>2</v>
      </c>
      <c r="AC14" s="37">
        <v>2</v>
      </c>
      <c r="AD14" s="37">
        <v>2</v>
      </c>
      <c r="AE14" s="37">
        <v>2</v>
      </c>
      <c r="AF14" s="37">
        <v>2</v>
      </c>
      <c r="AG14" s="37">
        <v>2</v>
      </c>
      <c r="AH14" s="37">
        <v>2</v>
      </c>
      <c r="AI14" s="37">
        <v>2</v>
      </c>
      <c r="AJ14" s="37">
        <v>2</v>
      </c>
      <c r="AK14" s="37">
        <v>2</v>
      </c>
      <c r="AL14" s="37">
        <v>2</v>
      </c>
      <c r="AM14" s="37">
        <v>2</v>
      </c>
      <c r="AN14" s="37">
        <v>2</v>
      </c>
      <c r="AO14" s="37">
        <v>2</v>
      </c>
      <c r="AP14" s="37">
        <v>2</v>
      </c>
      <c r="AQ14" s="37">
        <v>2</v>
      </c>
      <c r="AR14" s="37">
        <v>2</v>
      </c>
      <c r="AS14" s="37">
        <v>2</v>
      </c>
      <c r="AT14" s="37">
        <v>2</v>
      </c>
      <c r="AU14" s="109"/>
      <c r="AV14" s="109"/>
      <c r="AW14" s="109"/>
      <c r="AX14" s="85">
        <f t="shared" si="8"/>
        <v>42</v>
      </c>
      <c r="AY14" s="114">
        <f t="shared" si="2"/>
        <v>76</v>
      </c>
      <c r="AZ14" s="37">
        <f t="shared" si="5"/>
        <v>76</v>
      </c>
    </row>
    <row r="15" spans="1:52" s="36" customFormat="1" ht="10.5" customHeight="1">
      <c r="A15" s="32"/>
      <c r="B15" s="242"/>
      <c r="C15" s="244"/>
      <c r="D15" s="37" t="s">
        <v>13</v>
      </c>
      <c r="E15" s="174">
        <f t="shared" si="6"/>
        <v>38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1</v>
      </c>
      <c r="Q15" s="55">
        <v>1</v>
      </c>
      <c r="R15" s="55">
        <v>1</v>
      </c>
      <c r="S15" s="55">
        <v>1</v>
      </c>
      <c r="T15" s="55">
        <v>1</v>
      </c>
      <c r="U15" s="63">
        <v>1</v>
      </c>
      <c r="V15" s="63">
        <v>1</v>
      </c>
      <c r="W15" s="54">
        <f t="shared" si="7"/>
        <v>17</v>
      </c>
      <c r="X15" s="117">
        <v>0</v>
      </c>
      <c r="Y15" s="107"/>
      <c r="Z15" s="55">
        <v>1</v>
      </c>
      <c r="AA15" s="55">
        <v>1</v>
      </c>
      <c r="AB15" s="55">
        <v>1</v>
      </c>
      <c r="AC15" s="55">
        <v>1</v>
      </c>
      <c r="AD15" s="55">
        <v>1</v>
      </c>
      <c r="AE15" s="55">
        <v>1</v>
      </c>
      <c r="AF15" s="55">
        <v>1</v>
      </c>
      <c r="AG15" s="55">
        <v>1</v>
      </c>
      <c r="AH15" s="55">
        <v>1</v>
      </c>
      <c r="AI15" s="55">
        <v>1</v>
      </c>
      <c r="AJ15" s="55">
        <v>1</v>
      </c>
      <c r="AK15" s="55">
        <v>1</v>
      </c>
      <c r="AL15" s="55">
        <v>1</v>
      </c>
      <c r="AM15" s="55">
        <v>1</v>
      </c>
      <c r="AN15" s="55">
        <v>1</v>
      </c>
      <c r="AO15" s="55">
        <v>1</v>
      </c>
      <c r="AP15" s="55">
        <v>1</v>
      </c>
      <c r="AQ15" s="55">
        <v>1</v>
      </c>
      <c r="AR15" s="55">
        <v>1</v>
      </c>
      <c r="AS15" s="55">
        <v>1</v>
      </c>
      <c r="AT15" s="55">
        <v>1</v>
      </c>
      <c r="AU15" s="109"/>
      <c r="AV15" s="109"/>
      <c r="AW15" s="109"/>
      <c r="AX15" s="55">
        <f t="shared" si="8"/>
        <v>21</v>
      </c>
      <c r="AY15" s="114">
        <f t="shared" si="2"/>
        <v>38</v>
      </c>
      <c r="AZ15" s="37">
        <f t="shared" si="5"/>
        <v>38</v>
      </c>
    </row>
    <row r="16" spans="1:52" s="36" customFormat="1" ht="10.5" customHeight="1">
      <c r="A16" s="32"/>
      <c r="B16" s="241" t="s">
        <v>70</v>
      </c>
      <c r="C16" s="243" t="s">
        <v>82</v>
      </c>
      <c r="D16" s="37" t="s">
        <v>12</v>
      </c>
      <c r="E16" s="174">
        <f t="shared" si="6"/>
        <v>38</v>
      </c>
      <c r="F16" s="37">
        <v>1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</v>
      </c>
      <c r="U16" s="38">
        <v>1</v>
      </c>
      <c r="V16" s="38">
        <v>1</v>
      </c>
      <c r="W16" s="113">
        <f t="shared" si="7"/>
        <v>17</v>
      </c>
      <c r="X16" s="117">
        <v>0</v>
      </c>
      <c r="Y16" s="107">
        <v>0</v>
      </c>
      <c r="Z16" s="37">
        <v>1</v>
      </c>
      <c r="AA16" s="37">
        <v>1</v>
      </c>
      <c r="AB16" s="37">
        <v>1</v>
      </c>
      <c r="AC16" s="37">
        <v>1</v>
      </c>
      <c r="AD16" s="37">
        <v>1</v>
      </c>
      <c r="AE16" s="37">
        <v>1</v>
      </c>
      <c r="AF16" s="37">
        <v>1</v>
      </c>
      <c r="AG16" s="37">
        <v>1</v>
      </c>
      <c r="AH16" s="37">
        <v>1</v>
      </c>
      <c r="AI16" s="37">
        <v>1</v>
      </c>
      <c r="AJ16" s="37">
        <v>1</v>
      </c>
      <c r="AK16" s="37">
        <v>1</v>
      </c>
      <c r="AL16" s="37">
        <v>1</v>
      </c>
      <c r="AM16" s="37">
        <v>1</v>
      </c>
      <c r="AN16" s="37">
        <v>1</v>
      </c>
      <c r="AO16" s="37">
        <v>1</v>
      </c>
      <c r="AP16" s="37">
        <v>1</v>
      </c>
      <c r="AQ16" s="37">
        <v>1</v>
      </c>
      <c r="AR16" s="37">
        <v>1</v>
      </c>
      <c r="AS16" s="37">
        <v>1</v>
      </c>
      <c r="AT16" s="37">
        <v>1</v>
      </c>
      <c r="AU16" s="109"/>
      <c r="AV16" s="109"/>
      <c r="AW16" s="109"/>
      <c r="AX16" s="85">
        <f t="shared" si="8"/>
        <v>21</v>
      </c>
      <c r="AY16" s="114">
        <f t="shared" si="2"/>
        <v>38</v>
      </c>
      <c r="AZ16" s="37">
        <f t="shared" si="5"/>
        <v>38</v>
      </c>
    </row>
    <row r="17" spans="1:52" s="36" customFormat="1" ht="12.75" customHeight="1">
      <c r="A17" s="32"/>
      <c r="B17" s="242"/>
      <c r="C17" s="244"/>
      <c r="D17" s="37" t="s">
        <v>13</v>
      </c>
      <c r="E17" s="174">
        <f t="shared" si="6"/>
        <v>19</v>
      </c>
      <c r="F17" s="55">
        <v>1</v>
      </c>
      <c r="G17" s="55"/>
      <c r="H17" s="55">
        <v>1</v>
      </c>
      <c r="I17" s="55"/>
      <c r="J17" s="55">
        <v>1</v>
      </c>
      <c r="K17" s="55"/>
      <c r="L17" s="55">
        <v>1</v>
      </c>
      <c r="M17" s="55"/>
      <c r="N17" s="55">
        <v>1</v>
      </c>
      <c r="O17" s="55"/>
      <c r="P17" s="55">
        <v>1</v>
      </c>
      <c r="Q17" s="55"/>
      <c r="R17" s="55">
        <v>1</v>
      </c>
      <c r="S17" s="55"/>
      <c r="T17" s="55">
        <v>1</v>
      </c>
      <c r="U17" s="63"/>
      <c r="V17" s="63">
        <v>1</v>
      </c>
      <c r="W17" s="54">
        <f t="shared" si="7"/>
        <v>9</v>
      </c>
      <c r="X17" s="117">
        <v>0</v>
      </c>
      <c r="Y17" s="107">
        <v>0</v>
      </c>
      <c r="Z17" s="55"/>
      <c r="AA17" s="55">
        <v>1</v>
      </c>
      <c r="AB17" s="55"/>
      <c r="AC17" s="55">
        <v>1</v>
      </c>
      <c r="AD17" s="55"/>
      <c r="AE17" s="55">
        <v>1</v>
      </c>
      <c r="AF17" s="55"/>
      <c r="AG17" s="55">
        <v>1</v>
      </c>
      <c r="AH17" s="55"/>
      <c r="AI17" s="55">
        <v>1</v>
      </c>
      <c r="AJ17" s="55"/>
      <c r="AK17" s="55">
        <v>1</v>
      </c>
      <c r="AL17" s="55"/>
      <c r="AM17" s="55">
        <v>1</v>
      </c>
      <c r="AN17" s="55"/>
      <c r="AO17" s="55">
        <v>1</v>
      </c>
      <c r="AP17" s="55"/>
      <c r="AQ17" s="55">
        <v>1</v>
      </c>
      <c r="AR17" s="55"/>
      <c r="AS17" s="55">
        <v>1</v>
      </c>
      <c r="AT17" s="55"/>
      <c r="AU17" s="109"/>
      <c r="AV17" s="109"/>
      <c r="AW17" s="109"/>
      <c r="AX17" s="55">
        <f t="shared" si="8"/>
        <v>10</v>
      </c>
      <c r="AY17" s="114">
        <f t="shared" si="2"/>
        <v>19</v>
      </c>
      <c r="AZ17" s="37">
        <f t="shared" si="5"/>
        <v>19</v>
      </c>
    </row>
    <row r="18" spans="1:52" s="36" customFormat="1" ht="16.5" customHeight="1">
      <c r="A18" s="32"/>
      <c r="B18" s="241" t="s">
        <v>71</v>
      </c>
      <c r="C18" s="243" t="s">
        <v>83</v>
      </c>
      <c r="D18" s="37" t="s">
        <v>12</v>
      </c>
      <c r="E18" s="174">
        <f t="shared" si="6"/>
        <v>76</v>
      </c>
      <c r="F18" s="37">
        <v>2</v>
      </c>
      <c r="G18" s="37">
        <v>2</v>
      </c>
      <c r="H18" s="37">
        <v>2</v>
      </c>
      <c r="I18" s="37">
        <v>2</v>
      </c>
      <c r="J18" s="37">
        <v>2</v>
      </c>
      <c r="K18" s="37">
        <v>2</v>
      </c>
      <c r="L18" s="37">
        <v>2</v>
      </c>
      <c r="M18" s="37">
        <v>2</v>
      </c>
      <c r="N18" s="37">
        <v>2</v>
      </c>
      <c r="O18" s="37">
        <v>2</v>
      </c>
      <c r="P18" s="37">
        <v>2</v>
      </c>
      <c r="Q18" s="37">
        <v>2</v>
      </c>
      <c r="R18" s="37">
        <v>2</v>
      </c>
      <c r="S18" s="37">
        <v>2</v>
      </c>
      <c r="T18" s="37">
        <v>2</v>
      </c>
      <c r="U18" s="38">
        <v>2</v>
      </c>
      <c r="V18" s="38">
        <v>2</v>
      </c>
      <c r="W18" s="113">
        <f t="shared" si="7"/>
        <v>34</v>
      </c>
      <c r="X18" s="117">
        <v>0</v>
      </c>
      <c r="Y18" s="107">
        <v>0</v>
      </c>
      <c r="Z18" s="37">
        <v>2</v>
      </c>
      <c r="AA18" s="37">
        <v>2</v>
      </c>
      <c r="AB18" s="37">
        <v>2</v>
      </c>
      <c r="AC18" s="37">
        <v>2</v>
      </c>
      <c r="AD18" s="37">
        <v>2</v>
      </c>
      <c r="AE18" s="37">
        <v>2</v>
      </c>
      <c r="AF18" s="37">
        <v>2</v>
      </c>
      <c r="AG18" s="37">
        <v>2</v>
      </c>
      <c r="AH18" s="37">
        <v>2</v>
      </c>
      <c r="AI18" s="37">
        <v>2</v>
      </c>
      <c r="AJ18" s="37">
        <v>2</v>
      </c>
      <c r="AK18" s="37">
        <v>2</v>
      </c>
      <c r="AL18" s="37">
        <v>2</v>
      </c>
      <c r="AM18" s="37">
        <v>2</v>
      </c>
      <c r="AN18" s="37">
        <v>2</v>
      </c>
      <c r="AO18" s="37">
        <v>2</v>
      </c>
      <c r="AP18" s="37">
        <v>2</v>
      </c>
      <c r="AQ18" s="37">
        <v>2</v>
      </c>
      <c r="AR18" s="37">
        <v>2</v>
      </c>
      <c r="AS18" s="37">
        <v>2</v>
      </c>
      <c r="AT18" s="37">
        <v>2</v>
      </c>
      <c r="AU18" s="109"/>
      <c r="AV18" s="109"/>
      <c r="AW18" s="109" t="s">
        <v>155</v>
      </c>
      <c r="AX18" s="85">
        <f t="shared" si="8"/>
        <v>42</v>
      </c>
      <c r="AY18" s="114">
        <f t="shared" si="2"/>
        <v>76</v>
      </c>
      <c r="AZ18" s="37">
        <f t="shared" si="5"/>
        <v>76</v>
      </c>
    </row>
    <row r="19" spans="1:52" s="36" customFormat="1" ht="17.25" customHeight="1">
      <c r="A19" s="32"/>
      <c r="B19" s="242"/>
      <c r="C19" s="244"/>
      <c r="D19" s="37" t="s">
        <v>13</v>
      </c>
      <c r="E19" s="174">
        <f t="shared" si="6"/>
        <v>38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5">
        <v>1</v>
      </c>
      <c r="R19" s="55">
        <v>1</v>
      </c>
      <c r="S19" s="55">
        <v>1</v>
      </c>
      <c r="T19" s="55">
        <v>1</v>
      </c>
      <c r="U19" s="63">
        <v>1</v>
      </c>
      <c r="V19" s="63">
        <v>1</v>
      </c>
      <c r="W19" s="54">
        <f t="shared" si="7"/>
        <v>17</v>
      </c>
      <c r="X19" s="117">
        <v>0</v>
      </c>
      <c r="Y19" s="107">
        <v>0</v>
      </c>
      <c r="Z19" s="55">
        <v>1</v>
      </c>
      <c r="AA19" s="55">
        <v>1</v>
      </c>
      <c r="AB19" s="55">
        <v>1</v>
      </c>
      <c r="AC19" s="55">
        <v>1</v>
      </c>
      <c r="AD19" s="55">
        <v>1</v>
      </c>
      <c r="AE19" s="55">
        <v>1</v>
      </c>
      <c r="AF19" s="55">
        <v>1</v>
      </c>
      <c r="AG19" s="55">
        <v>1</v>
      </c>
      <c r="AH19" s="55">
        <v>1</v>
      </c>
      <c r="AI19" s="55">
        <v>1</v>
      </c>
      <c r="AJ19" s="55">
        <v>1</v>
      </c>
      <c r="AK19" s="55">
        <v>1</v>
      </c>
      <c r="AL19" s="55">
        <v>1</v>
      </c>
      <c r="AM19" s="55">
        <v>1</v>
      </c>
      <c r="AN19" s="55">
        <v>1</v>
      </c>
      <c r="AO19" s="55">
        <v>1</v>
      </c>
      <c r="AP19" s="55">
        <v>1</v>
      </c>
      <c r="AQ19" s="55">
        <v>1</v>
      </c>
      <c r="AR19" s="55">
        <v>1</v>
      </c>
      <c r="AS19" s="55">
        <v>1</v>
      </c>
      <c r="AT19" s="55">
        <v>1</v>
      </c>
      <c r="AU19" s="109"/>
      <c r="AV19" s="109"/>
      <c r="AW19" s="109"/>
      <c r="AX19" s="55">
        <f t="shared" si="8"/>
        <v>21</v>
      </c>
      <c r="AY19" s="114">
        <f t="shared" si="2"/>
        <v>38</v>
      </c>
      <c r="AZ19" s="37">
        <f t="shared" si="5"/>
        <v>38</v>
      </c>
    </row>
    <row r="20" spans="1:52" s="36" customFormat="1" ht="14.25" customHeight="1">
      <c r="A20" s="32"/>
      <c r="B20" s="241" t="s">
        <v>72</v>
      </c>
      <c r="C20" s="243" t="s">
        <v>84</v>
      </c>
      <c r="D20" s="37" t="s">
        <v>12</v>
      </c>
      <c r="E20" s="174">
        <f t="shared" si="6"/>
        <v>38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1</v>
      </c>
      <c r="T20" s="37">
        <v>1</v>
      </c>
      <c r="U20" s="38">
        <v>1</v>
      </c>
      <c r="V20" s="38">
        <v>1</v>
      </c>
      <c r="W20" s="113">
        <f t="shared" si="7"/>
        <v>17</v>
      </c>
      <c r="X20" s="117">
        <v>0</v>
      </c>
      <c r="Y20" s="107">
        <v>0</v>
      </c>
      <c r="Z20" s="37">
        <v>1</v>
      </c>
      <c r="AA20" s="37">
        <v>1</v>
      </c>
      <c r="AB20" s="37">
        <v>1</v>
      </c>
      <c r="AC20" s="37">
        <v>1</v>
      </c>
      <c r="AD20" s="37">
        <v>1</v>
      </c>
      <c r="AE20" s="37">
        <v>1</v>
      </c>
      <c r="AF20" s="37">
        <v>1</v>
      </c>
      <c r="AG20" s="37">
        <v>1</v>
      </c>
      <c r="AH20" s="37">
        <v>1</v>
      </c>
      <c r="AI20" s="37">
        <v>1</v>
      </c>
      <c r="AJ20" s="37">
        <v>1</v>
      </c>
      <c r="AK20" s="37">
        <v>1</v>
      </c>
      <c r="AL20" s="37">
        <v>1</v>
      </c>
      <c r="AM20" s="37">
        <v>1</v>
      </c>
      <c r="AN20" s="37">
        <v>1</v>
      </c>
      <c r="AO20" s="37">
        <v>1</v>
      </c>
      <c r="AP20" s="37">
        <v>1</v>
      </c>
      <c r="AQ20" s="37">
        <v>1</v>
      </c>
      <c r="AR20" s="37">
        <v>1</v>
      </c>
      <c r="AS20" s="37">
        <v>1</v>
      </c>
      <c r="AT20" s="37">
        <v>1</v>
      </c>
      <c r="AU20" s="109"/>
      <c r="AV20" s="109" t="s">
        <v>155</v>
      </c>
      <c r="AW20" s="109"/>
      <c r="AX20" s="85">
        <f t="shared" si="8"/>
        <v>21</v>
      </c>
      <c r="AY20" s="114">
        <f t="shared" si="2"/>
        <v>38</v>
      </c>
      <c r="AZ20" s="37">
        <f t="shared" si="5"/>
        <v>38</v>
      </c>
    </row>
    <row r="21" spans="1:52" s="36" customFormat="1" ht="10.5" customHeight="1">
      <c r="A21" s="32"/>
      <c r="B21" s="242"/>
      <c r="C21" s="244"/>
      <c r="D21" s="37" t="s">
        <v>13</v>
      </c>
      <c r="E21" s="174">
        <f t="shared" si="6"/>
        <v>19</v>
      </c>
      <c r="F21" s="55"/>
      <c r="G21" s="55">
        <v>1</v>
      </c>
      <c r="H21" s="55"/>
      <c r="I21" s="55">
        <v>1</v>
      </c>
      <c r="J21" s="55"/>
      <c r="K21" s="55">
        <v>1</v>
      </c>
      <c r="L21" s="55"/>
      <c r="M21" s="55">
        <v>1</v>
      </c>
      <c r="N21" s="55"/>
      <c r="O21" s="55">
        <v>1</v>
      </c>
      <c r="P21" s="55"/>
      <c r="Q21" s="55">
        <v>1</v>
      </c>
      <c r="R21" s="55">
        <v>1</v>
      </c>
      <c r="S21" s="55">
        <v>1</v>
      </c>
      <c r="T21" s="55"/>
      <c r="U21" s="63">
        <v>1</v>
      </c>
      <c r="V21" s="63"/>
      <c r="W21" s="54">
        <f t="shared" si="7"/>
        <v>9</v>
      </c>
      <c r="X21" s="117"/>
      <c r="Y21" s="107"/>
      <c r="Z21" s="55">
        <v>1</v>
      </c>
      <c r="AA21" s="55"/>
      <c r="AB21" s="55">
        <v>1</v>
      </c>
      <c r="AC21" s="55"/>
      <c r="AD21" s="55">
        <v>1</v>
      </c>
      <c r="AE21" s="55"/>
      <c r="AF21" s="55">
        <v>1</v>
      </c>
      <c r="AG21" s="55"/>
      <c r="AH21" s="55">
        <v>1</v>
      </c>
      <c r="AI21" s="55"/>
      <c r="AJ21" s="55">
        <v>1</v>
      </c>
      <c r="AK21" s="55"/>
      <c r="AL21" s="55">
        <v>1</v>
      </c>
      <c r="AM21" s="55"/>
      <c r="AN21" s="55">
        <v>1</v>
      </c>
      <c r="AO21" s="55"/>
      <c r="AP21" s="55">
        <v>1</v>
      </c>
      <c r="AQ21" s="55"/>
      <c r="AR21" s="55">
        <v>1</v>
      </c>
      <c r="AS21" s="55"/>
      <c r="AT21" s="55">
        <v>0</v>
      </c>
      <c r="AU21" s="109"/>
      <c r="AV21" s="109"/>
      <c r="AW21" s="109"/>
      <c r="AX21" s="55">
        <f t="shared" si="8"/>
        <v>10</v>
      </c>
      <c r="AY21" s="114">
        <f t="shared" si="2"/>
        <v>19</v>
      </c>
      <c r="AZ21" s="37">
        <f t="shared" si="5"/>
        <v>19</v>
      </c>
    </row>
    <row r="22" spans="1:52" s="36" customFormat="1" ht="10.5" customHeight="1">
      <c r="A22" s="32"/>
      <c r="B22" s="241" t="s">
        <v>73</v>
      </c>
      <c r="C22" s="243" t="s">
        <v>85</v>
      </c>
      <c r="D22" s="37" t="s">
        <v>12</v>
      </c>
      <c r="E22" s="174">
        <f t="shared" si="6"/>
        <v>135</v>
      </c>
      <c r="F22" s="37">
        <v>3</v>
      </c>
      <c r="G22" s="37">
        <v>3</v>
      </c>
      <c r="H22" s="37">
        <v>3</v>
      </c>
      <c r="I22" s="37">
        <v>3</v>
      </c>
      <c r="J22" s="37">
        <v>3</v>
      </c>
      <c r="K22" s="37">
        <v>3</v>
      </c>
      <c r="L22" s="37">
        <v>3</v>
      </c>
      <c r="M22" s="37">
        <v>3</v>
      </c>
      <c r="N22" s="37">
        <v>3</v>
      </c>
      <c r="O22" s="37">
        <v>3</v>
      </c>
      <c r="P22" s="37">
        <v>3</v>
      </c>
      <c r="Q22" s="37">
        <v>3</v>
      </c>
      <c r="R22" s="37">
        <v>3</v>
      </c>
      <c r="S22" s="37">
        <v>3</v>
      </c>
      <c r="T22" s="37">
        <v>3</v>
      </c>
      <c r="U22" s="38">
        <v>3</v>
      </c>
      <c r="V22" s="38">
        <v>3</v>
      </c>
      <c r="W22" s="113">
        <f t="shared" si="7"/>
        <v>51</v>
      </c>
      <c r="X22" s="117">
        <v>0</v>
      </c>
      <c r="Y22" s="107">
        <v>0</v>
      </c>
      <c r="Z22" s="37">
        <v>4</v>
      </c>
      <c r="AA22" s="37">
        <v>4</v>
      </c>
      <c r="AB22" s="37">
        <v>4</v>
      </c>
      <c r="AC22" s="37">
        <v>4</v>
      </c>
      <c r="AD22" s="37">
        <v>4</v>
      </c>
      <c r="AE22" s="37">
        <v>4</v>
      </c>
      <c r="AF22" s="37">
        <v>4</v>
      </c>
      <c r="AG22" s="37">
        <v>4</v>
      </c>
      <c r="AH22" s="37">
        <v>4</v>
      </c>
      <c r="AI22" s="37">
        <v>4</v>
      </c>
      <c r="AJ22" s="37">
        <v>4</v>
      </c>
      <c r="AK22" s="37">
        <v>4</v>
      </c>
      <c r="AL22" s="37">
        <v>4</v>
      </c>
      <c r="AM22" s="37">
        <v>4</v>
      </c>
      <c r="AN22" s="37">
        <v>4</v>
      </c>
      <c r="AO22" s="37">
        <v>4</v>
      </c>
      <c r="AP22" s="37">
        <v>4</v>
      </c>
      <c r="AQ22" s="37">
        <v>4</v>
      </c>
      <c r="AR22" s="37">
        <v>4</v>
      </c>
      <c r="AS22" s="37">
        <v>4</v>
      </c>
      <c r="AT22" s="37">
        <v>4</v>
      </c>
      <c r="AU22" s="109"/>
      <c r="AV22" s="109"/>
      <c r="AW22" s="109"/>
      <c r="AX22" s="85">
        <f t="shared" si="8"/>
        <v>84</v>
      </c>
      <c r="AY22" s="114">
        <f t="shared" si="2"/>
        <v>135</v>
      </c>
      <c r="AZ22" s="37">
        <f t="shared" si="5"/>
        <v>135</v>
      </c>
    </row>
    <row r="23" spans="1:52" s="36" customFormat="1" ht="10.5" customHeight="1">
      <c r="A23" s="32"/>
      <c r="B23" s="242"/>
      <c r="C23" s="244"/>
      <c r="D23" s="37" t="s">
        <v>13</v>
      </c>
      <c r="E23" s="174">
        <f t="shared" si="6"/>
        <v>67</v>
      </c>
      <c r="F23" s="55">
        <v>2</v>
      </c>
      <c r="G23" s="55">
        <v>1</v>
      </c>
      <c r="H23" s="55">
        <v>2</v>
      </c>
      <c r="I23" s="55">
        <v>1</v>
      </c>
      <c r="J23" s="55">
        <v>2</v>
      </c>
      <c r="K23" s="55">
        <v>1</v>
      </c>
      <c r="L23" s="55">
        <v>2</v>
      </c>
      <c r="M23" s="55">
        <v>1</v>
      </c>
      <c r="N23" s="55">
        <v>2</v>
      </c>
      <c r="O23" s="55">
        <v>1</v>
      </c>
      <c r="P23" s="55">
        <v>2</v>
      </c>
      <c r="Q23" s="55">
        <v>1</v>
      </c>
      <c r="R23" s="55">
        <v>2</v>
      </c>
      <c r="S23" s="55">
        <v>1</v>
      </c>
      <c r="T23" s="55">
        <v>2</v>
      </c>
      <c r="U23" s="63">
        <v>1</v>
      </c>
      <c r="V23" s="63">
        <v>1</v>
      </c>
      <c r="W23" s="54">
        <f t="shared" si="7"/>
        <v>25</v>
      </c>
      <c r="X23" s="117"/>
      <c r="Y23" s="107"/>
      <c r="Z23" s="55">
        <v>2</v>
      </c>
      <c r="AA23" s="55">
        <v>2</v>
      </c>
      <c r="AB23" s="55">
        <v>2</v>
      </c>
      <c r="AC23" s="55">
        <v>2</v>
      </c>
      <c r="AD23" s="55">
        <v>2</v>
      </c>
      <c r="AE23" s="55">
        <v>2</v>
      </c>
      <c r="AF23" s="55">
        <v>2</v>
      </c>
      <c r="AG23" s="55">
        <v>2</v>
      </c>
      <c r="AH23" s="55">
        <v>2</v>
      </c>
      <c r="AI23" s="55">
        <v>2</v>
      </c>
      <c r="AJ23" s="55">
        <v>2</v>
      </c>
      <c r="AK23" s="55">
        <v>2</v>
      </c>
      <c r="AL23" s="55">
        <v>2</v>
      </c>
      <c r="AM23" s="55">
        <v>2</v>
      </c>
      <c r="AN23" s="55">
        <v>2</v>
      </c>
      <c r="AO23" s="55">
        <v>2</v>
      </c>
      <c r="AP23" s="55">
        <v>2</v>
      </c>
      <c r="AQ23" s="55">
        <v>2</v>
      </c>
      <c r="AR23" s="55">
        <v>2</v>
      </c>
      <c r="AS23" s="55">
        <v>2</v>
      </c>
      <c r="AT23" s="55">
        <v>2</v>
      </c>
      <c r="AU23" s="109"/>
      <c r="AV23" s="109"/>
      <c r="AW23" s="109"/>
      <c r="AX23" s="55">
        <f t="shared" si="8"/>
        <v>42</v>
      </c>
      <c r="AY23" s="114">
        <f t="shared" si="2"/>
        <v>67</v>
      </c>
      <c r="AZ23" s="37">
        <f t="shared" si="5"/>
        <v>67</v>
      </c>
    </row>
    <row r="24" spans="1:52" s="36" customFormat="1" ht="10.5" customHeight="1">
      <c r="A24" s="32"/>
      <c r="B24" s="241" t="s">
        <v>74</v>
      </c>
      <c r="C24" s="243" t="s">
        <v>86</v>
      </c>
      <c r="D24" s="37" t="s">
        <v>12</v>
      </c>
      <c r="E24" s="174">
        <f t="shared" si="6"/>
        <v>38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1</v>
      </c>
      <c r="U24" s="38">
        <v>1</v>
      </c>
      <c r="V24" s="38">
        <v>1</v>
      </c>
      <c r="W24" s="113">
        <f t="shared" si="7"/>
        <v>17</v>
      </c>
      <c r="X24" s="117">
        <v>0</v>
      </c>
      <c r="Y24" s="107">
        <v>0</v>
      </c>
      <c r="Z24" s="37">
        <v>1</v>
      </c>
      <c r="AA24" s="37">
        <v>1</v>
      </c>
      <c r="AB24" s="37">
        <v>1</v>
      </c>
      <c r="AC24" s="37">
        <v>1</v>
      </c>
      <c r="AD24" s="37">
        <v>1</v>
      </c>
      <c r="AE24" s="37">
        <v>1</v>
      </c>
      <c r="AF24" s="37">
        <v>1</v>
      </c>
      <c r="AG24" s="37">
        <v>1</v>
      </c>
      <c r="AH24" s="37">
        <v>1</v>
      </c>
      <c r="AI24" s="37">
        <v>1</v>
      </c>
      <c r="AJ24" s="37">
        <v>1</v>
      </c>
      <c r="AK24" s="37">
        <v>1</v>
      </c>
      <c r="AL24" s="37">
        <v>1</v>
      </c>
      <c r="AM24" s="37">
        <v>1</v>
      </c>
      <c r="AN24" s="37">
        <v>1</v>
      </c>
      <c r="AO24" s="37">
        <v>1</v>
      </c>
      <c r="AP24" s="37">
        <v>1</v>
      </c>
      <c r="AQ24" s="37">
        <v>1</v>
      </c>
      <c r="AR24" s="37">
        <v>1</v>
      </c>
      <c r="AS24" s="37">
        <v>1</v>
      </c>
      <c r="AT24" s="37">
        <v>1</v>
      </c>
      <c r="AU24" s="109"/>
      <c r="AV24" s="109"/>
      <c r="AW24" s="109"/>
      <c r="AX24" s="85">
        <f t="shared" si="8"/>
        <v>21</v>
      </c>
      <c r="AY24" s="114">
        <f t="shared" si="2"/>
        <v>38</v>
      </c>
      <c r="AZ24" s="37">
        <f t="shared" si="5"/>
        <v>38</v>
      </c>
    </row>
    <row r="25" spans="1:52" s="36" customFormat="1" ht="10.5" customHeight="1">
      <c r="A25" s="32"/>
      <c r="B25" s="242"/>
      <c r="C25" s="244"/>
      <c r="D25" s="37" t="s">
        <v>13</v>
      </c>
      <c r="E25" s="174">
        <f t="shared" si="6"/>
        <v>19</v>
      </c>
      <c r="F25" s="55"/>
      <c r="G25" s="55">
        <v>1</v>
      </c>
      <c r="H25" s="55"/>
      <c r="I25" s="55">
        <v>1</v>
      </c>
      <c r="J25" s="55"/>
      <c r="K25" s="55">
        <v>1</v>
      </c>
      <c r="L25" s="55"/>
      <c r="M25" s="55">
        <v>1</v>
      </c>
      <c r="N25" s="55">
        <v>1</v>
      </c>
      <c r="O25" s="55">
        <v>1</v>
      </c>
      <c r="P25" s="55"/>
      <c r="Q25" s="55">
        <v>1</v>
      </c>
      <c r="R25" s="55"/>
      <c r="S25" s="55">
        <v>1</v>
      </c>
      <c r="T25" s="55"/>
      <c r="U25" s="63">
        <v>1</v>
      </c>
      <c r="V25" s="63"/>
      <c r="W25" s="54">
        <f t="shared" si="7"/>
        <v>9</v>
      </c>
      <c r="X25" s="117"/>
      <c r="Y25" s="107"/>
      <c r="Z25" s="55"/>
      <c r="AA25" s="55">
        <v>1</v>
      </c>
      <c r="AB25" s="55">
        <v>0</v>
      </c>
      <c r="AC25" s="55">
        <v>1</v>
      </c>
      <c r="AD25" s="55"/>
      <c r="AE25" s="55">
        <v>1</v>
      </c>
      <c r="AF25" s="55"/>
      <c r="AG25" s="55">
        <v>1</v>
      </c>
      <c r="AH25" s="55"/>
      <c r="AI25" s="55">
        <v>1</v>
      </c>
      <c r="AJ25" s="55"/>
      <c r="AK25" s="55">
        <v>1</v>
      </c>
      <c r="AL25" s="55"/>
      <c r="AM25" s="55">
        <v>1</v>
      </c>
      <c r="AN25" s="55"/>
      <c r="AO25" s="55">
        <v>1</v>
      </c>
      <c r="AP25" s="55"/>
      <c r="AQ25" s="55">
        <v>1</v>
      </c>
      <c r="AR25" s="55"/>
      <c r="AS25" s="55">
        <v>1</v>
      </c>
      <c r="AT25" s="55"/>
      <c r="AU25" s="109"/>
      <c r="AV25" s="109"/>
      <c r="AW25" s="109"/>
      <c r="AX25" s="55">
        <f t="shared" si="8"/>
        <v>10</v>
      </c>
      <c r="AY25" s="114">
        <f t="shared" si="2"/>
        <v>19</v>
      </c>
      <c r="AZ25" s="37">
        <f t="shared" si="5"/>
        <v>19</v>
      </c>
    </row>
    <row r="26" spans="1:52" s="36" customFormat="1" ht="10.5" customHeight="1">
      <c r="A26" s="32"/>
      <c r="B26" s="241" t="s">
        <v>75</v>
      </c>
      <c r="C26" s="243" t="s">
        <v>87</v>
      </c>
      <c r="D26" s="37" t="s">
        <v>12</v>
      </c>
      <c r="E26" s="174">
        <f t="shared" si="6"/>
        <v>38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>
        <v>1</v>
      </c>
      <c r="S26" s="37">
        <v>1</v>
      </c>
      <c r="T26" s="37">
        <v>1</v>
      </c>
      <c r="U26" s="38">
        <v>1</v>
      </c>
      <c r="V26" s="38">
        <v>1</v>
      </c>
      <c r="W26" s="113">
        <f t="shared" si="7"/>
        <v>17</v>
      </c>
      <c r="X26" s="117">
        <v>0</v>
      </c>
      <c r="Y26" s="107">
        <v>0</v>
      </c>
      <c r="Z26" s="37">
        <v>1</v>
      </c>
      <c r="AA26" s="37">
        <v>1</v>
      </c>
      <c r="AB26" s="37">
        <v>1</v>
      </c>
      <c r="AC26" s="37">
        <v>1</v>
      </c>
      <c r="AD26" s="37">
        <v>1</v>
      </c>
      <c r="AE26" s="37">
        <v>1</v>
      </c>
      <c r="AF26" s="37">
        <v>1</v>
      </c>
      <c r="AG26" s="37">
        <v>1</v>
      </c>
      <c r="AH26" s="37">
        <v>1</v>
      </c>
      <c r="AI26" s="37">
        <v>1</v>
      </c>
      <c r="AJ26" s="37">
        <v>1</v>
      </c>
      <c r="AK26" s="37">
        <v>1</v>
      </c>
      <c r="AL26" s="37">
        <v>1</v>
      </c>
      <c r="AM26" s="37">
        <v>1</v>
      </c>
      <c r="AN26" s="37">
        <v>1</v>
      </c>
      <c r="AO26" s="37">
        <v>1</v>
      </c>
      <c r="AP26" s="37">
        <v>1</v>
      </c>
      <c r="AQ26" s="37">
        <v>1</v>
      </c>
      <c r="AR26" s="37">
        <v>1</v>
      </c>
      <c r="AS26" s="37">
        <v>1</v>
      </c>
      <c r="AT26" s="37">
        <v>1</v>
      </c>
      <c r="AU26" s="109"/>
      <c r="AV26" s="109"/>
      <c r="AW26" s="109"/>
      <c r="AX26" s="85">
        <f t="shared" si="8"/>
        <v>21</v>
      </c>
      <c r="AY26" s="114">
        <f t="shared" si="2"/>
        <v>38</v>
      </c>
      <c r="AZ26" s="37">
        <f t="shared" si="5"/>
        <v>38</v>
      </c>
    </row>
    <row r="27" spans="1:52" s="36" customFormat="1" ht="18.75" customHeight="1">
      <c r="A27" s="32"/>
      <c r="B27" s="242"/>
      <c r="C27" s="244"/>
      <c r="D27" s="37" t="s">
        <v>13</v>
      </c>
      <c r="E27" s="174">
        <f t="shared" si="6"/>
        <v>19</v>
      </c>
      <c r="F27" s="55">
        <v>1</v>
      </c>
      <c r="G27" s="55"/>
      <c r="H27" s="55">
        <v>1</v>
      </c>
      <c r="I27" s="55"/>
      <c r="J27" s="55">
        <v>1</v>
      </c>
      <c r="K27" s="55"/>
      <c r="L27" s="55">
        <v>1</v>
      </c>
      <c r="M27" s="55"/>
      <c r="N27" s="55">
        <v>1</v>
      </c>
      <c r="O27" s="55"/>
      <c r="P27" s="55">
        <v>1</v>
      </c>
      <c r="Q27" s="55"/>
      <c r="R27" s="55">
        <v>1</v>
      </c>
      <c r="S27" s="55"/>
      <c r="T27" s="55">
        <v>1</v>
      </c>
      <c r="U27" s="63"/>
      <c r="V27" s="63">
        <v>1</v>
      </c>
      <c r="W27" s="54">
        <f t="shared" si="7"/>
        <v>9</v>
      </c>
      <c r="X27" s="117">
        <v>0</v>
      </c>
      <c r="Y27" s="107">
        <v>0</v>
      </c>
      <c r="Z27" s="55"/>
      <c r="AA27" s="55">
        <v>1</v>
      </c>
      <c r="AB27" s="55"/>
      <c r="AC27" s="55">
        <v>1</v>
      </c>
      <c r="AD27" s="55"/>
      <c r="AE27" s="55">
        <v>1</v>
      </c>
      <c r="AF27" s="55"/>
      <c r="AG27" s="55">
        <v>1</v>
      </c>
      <c r="AH27" s="55"/>
      <c r="AI27" s="55">
        <v>1</v>
      </c>
      <c r="AJ27" s="55"/>
      <c r="AK27" s="55">
        <v>1</v>
      </c>
      <c r="AL27" s="55"/>
      <c r="AM27" s="55">
        <v>1</v>
      </c>
      <c r="AN27" s="55"/>
      <c r="AO27" s="55">
        <v>1</v>
      </c>
      <c r="AP27" s="55"/>
      <c r="AQ27" s="55">
        <v>1</v>
      </c>
      <c r="AR27" s="55"/>
      <c r="AS27" s="55">
        <v>1</v>
      </c>
      <c r="AT27" s="55"/>
      <c r="AU27" s="109"/>
      <c r="AV27" s="109"/>
      <c r="AW27" s="109"/>
      <c r="AX27" s="55">
        <f t="shared" si="8"/>
        <v>10</v>
      </c>
      <c r="AY27" s="114">
        <f t="shared" si="2"/>
        <v>19</v>
      </c>
      <c r="AZ27" s="37">
        <f t="shared" si="5"/>
        <v>19</v>
      </c>
    </row>
    <row r="28" spans="1:52" s="36" customFormat="1" ht="10.5" customHeight="1">
      <c r="A28" s="32"/>
      <c r="B28" s="241" t="s">
        <v>76</v>
      </c>
      <c r="C28" s="243" t="s">
        <v>88</v>
      </c>
      <c r="D28" s="37" t="s">
        <v>12</v>
      </c>
      <c r="E28" s="174">
        <f t="shared" si="6"/>
        <v>152</v>
      </c>
      <c r="F28" s="37">
        <v>4</v>
      </c>
      <c r="G28" s="37">
        <v>4</v>
      </c>
      <c r="H28" s="37">
        <v>4</v>
      </c>
      <c r="I28" s="37">
        <v>4</v>
      </c>
      <c r="J28" s="37">
        <v>4</v>
      </c>
      <c r="K28" s="37">
        <v>4</v>
      </c>
      <c r="L28" s="37">
        <v>4</v>
      </c>
      <c r="M28" s="37">
        <v>4</v>
      </c>
      <c r="N28" s="37">
        <v>4</v>
      </c>
      <c r="O28" s="37">
        <v>4</v>
      </c>
      <c r="P28" s="37">
        <v>4</v>
      </c>
      <c r="Q28" s="37">
        <v>4</v>
      </c>
      <c r="R28" s="37">
        <v>4</v>
      </c>
      <c r="S28" s="37">
        <v>4</v>
      </c>
      <c r="T28" s="37">
        <v>4</v>
      </c>
      <c r="U28" s="38">
        <v>4</v>
      </c>
      <c r="V28" s="38">
        <v>4</v>
      </c>
      <c r="W28" s="113">
        <f t="shared" si="7"/>
        <v>68</v>
      </c>
      <c r="X28" s="117">
        <v>0</v>
      </c>
      <c r="Y28" s="107">
        <v>0</v>
      </c>
      <c r="Z28" s="37">
        <v>4</v>
      </c>
      <c r="AA28" s="37">
        <v>4</v>
      </c>
      <c r="AB28" s="37">
        <v>4</v>
      </c>
      <c r="AC28" s="37">
        <v>4</v>
      </c>
      <c r="AD28" s="37">
        <v>4</v>
      </c>
      <c r="AE28" s="37">
        <v>4</v>
      </c>
      <c r="AF28" s="37">
        <v>4</v>
      </c>
      <c r="AG28" s="37">
        <v>4</v>
      </c>
      <c r="AH28" s="37">
        <v>4</v>
      </c>
      <c r="AI28" s="37">
        <v>4</v>
      </c>
      <c r="AJ28" s="37">
        <v>4</v>
      </c>
      <c r="AK28" s="37">
        <v>4</v>
      </c>
      <c r="AL28" s="37">
        <v>4</v>
      </c>
      <c r="AM28" s="37">
        <v>4</v>
      </c>
      <c r="AN28" s="37">
        <v>4</v>
      </c>
      <c r="AO28" s="37">
        <v>4</v>
      </c>
      <c r="AP28" s="37">
        <v>4</v>
      </c>
      <c r="AQ28" s="37">
        <v>4</v>
      </c>
      <c r="AR28" s="37">
        <v>4</v>
      </c>
      <c r="AS28" s="37">
        <v>4</v>
      </c>
      <c r="AT28" s="37">
        <v>4</v>
      </c>
      <c r="AU28" s="109"/>
      <c r="AV28" s="109" t="s">
        <v>155</v>
      </c>
      <c r="AW28" s="109"/>
      <c r="AX28" s="85">
        <f t="shared" si="8"/>
        <v>84</v>
      </c>
      <c r="AY28" s="114">
        <f t="shared" si="2"/>
        <v>152</v>
      </c>
      <c r="AZ28" s="37">
        <f t="shared" si="5"/>
        <v>152</v>
      </c>
    </row>
    <row r="29" spans="1:52" s="36" customFormat="1" ht="16.5" customHeight="1">
      <c r="A29" s="32"/>
      <c r="B29" s="242"/>
      <c r="C29" s="244"/>
      <c r="D29" s="37" t="s">
        <v>13</v>
      </c>
      <c r="E29" s="174">
        <f t="shared" si="6"/>
        <v>76</v>
      </c>
      <c r="F29" s="55">
        <v>2</v>
      </c>
      <c r="G29" s="55">
        <v>2</v>
      </c>
      <c r="H29" s="55">
        <v>2</v>
      </c>
      <c r="I29" s="55">
        <v>2</v>
      </c>
      <c r="J29" s="55">
        <v>2</v>
      </c>
      <c r="K29" s="55">
        <v>2</v>
      </c>
      <c r="L29" s="55">
        <v>2</v>
      </c>
      <c r="M29" s="55">
        <v>2</v>
      </c>
      <c r="N29" s="55">
        <v>2</v>
      </c>
      <c r="O29" s="55">
        <v>2</v>
      </c>
      <c r="P29" s="55">
        <v>2</v>
      </c>
      <c r="Q29" s="55">
        <v>2</v>
      </c>
      <c r="R29" s="55">
        <v>2</v>
      </c>
      <c r="S29" s="55">
        <v>2</v>
      </c>
      <c r="T29" s="55">
        <v>2</v>
      </c>
      <c r="U29" s="63">
        <v>2</v>
      </c>
      <c r="V29" s="63">
        <v>2</v>
      </c>
      <c r="W29" s="54">
        <f t="shared" si="7"/>
        <v>34</v>
      </c>
      <c r="X29" s="117">
        <v>0</v>
      </c>
      <c r="Y29" s="107">
        <v>0</v>
      </c>
      <c r="Z29" s="55">
        <v>2</v>
      </c>
      <c r="AA29" s="55">
        <v>2</v>
      </c>
      <c r="AB29" s="55">
        <v>2</v>
      </c>
      <c r="AC29" s="55">
        <v>2</v>
      </c>
      <c r="AD29" s="55">
        <v>2</v>
      </c>
      <c r="AE29" s="55">
        <v>2</v>
      </c>
      <c r="AF29" s="55">
        <v>2</v>
      </c>
      <c r="AG29" s="55">
        <v>2</v>
      </c>
      <c r="AH29" s="55">
        <v>2</v>
      </c>
      <c r="AI29" s="55">
        <v>2</v>
      </c>
      <c r="AJ29" s="55">
        <v>2</v>
      </c>
      <c r="AK29" s="55">
        <v>2</v>
      </c>
      <c r="AL29" s="55">
        <v>2</v>
      </c>
      <c r="AM29" s="55">
        <v>2</v>
      </c>
      <c r="AN29" s="55">
        <v>2</v>
      </c>
      <c r="AO29" s="55">
        <v>2</v>
      </c>
      <c r="AP29" s="55">
        <v>2</v>
      </c>
      <c r="AQ29" s="55">
        <v>2</v>
      </c>
      <c r="AR29" s="55">
        <v>2</v>
      </c>
      <c r="AS29" s="55">
        <v>2</v>
      </c>
      <c r="AT29" s="55">
        <v>2</v>
      </c>
      <c r="AU29" s="109"/>
      <c r="AV29" s="109"/>
      <c r="AW29" s="109"/>
      <c r="AX29" s="55">
        <f t="shared" si="8"/>
        <v>42</v>
      </c>
      <c r="AY29" s="114">
        <f t="shared" si="2"/>
        <v>76</v>
      </c>
      <c r="AZ29" s="37">
        <f t="shared" si="5"/>
        <v>76</v>
      </c>
    </row>
    <row r="30" spans="1:52" s="36" customFormat="1" ht="16.5" customHeight="1">
      <c r="A30" s="32"/>
      <c r="B30" s="241" t="s">
        <v>78</v>
      </c>
      <c r="C30" s="142" t="s">
        <v>174</v>
      </c>
      <c r="D30" s="37" t="s">
        <v>12</v>
      </c>
      <c r="E30" s="174">
        <v>0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  <c r="V30" s="144"/>
      <c r="W30" s="145">
        <v>0</v>
      </c>
      <c r="X30" s="117">
        <v>0</v>
      </c>
      <c r="Y30" s="107">
        <v>0</v>
      </c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>
        <v>0</v>
      </c>
      <c r="AU30" s="109"/>
      <c r="AV30" s="109"/>
      <c r="AW30" s="109"/>
      <c r="AX30" s="109">
        <v>0</v>
      </c>
      <c r="AY30" s="114">
        <v>0</v>
      </c>
      <c r="AZ30" s="37">
        <f t="shared" si="5"/>
        <v>0</v>
      </c>
    </row>
    <row r="31" spans="1:52" s="36" customFormat="1" ht="16.5" customHeight="1">
      <c r="A31" s="32"/>
      <c r="B31" s="242"/>
      <c r="C31" s="142"/>
      <c r="D31" s="37" t="s">
        <v>13</v>
      </c>
      <c r="E31" s="174">
        <v>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3"/>
      <c r="V31" s="63"/>
      <c r="W31" s="54">
        <v>0</v>
      </c>
      <c r="X31" s="117">
        <v>0</v>
      </c>
      <c r="Y31" s="107">
        <v>0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>
        <v>0</v>
      </c>
      <c r="AU31" s="109"/>
      <c r="AV31" s="109"/>
      <c r="AW31" s="109"/>
      <c r="AX31" s="55">
        <v>0</v>
      </c>
      <c r="AY31" s="114">
        <v>0</v>
      </c>
      <c r="AZ31" s="37">
        <f t="shared" si="5"/>
        <v>0</v>
      </c>
    </row>
    <row r="32" spans="1:52" s="36" customFormat="1" ht="10.5" customHeight="1">
      <c r="A32" s="32"/>
      <c r="B32" s="241" t="s">
        <v>77</v>
      </c>
      <c r="C32" s="243" t="s">
        <v>90</v>
      </c>
      <c r="D32" s="37" t="s">
        <v>12</v>
      </c>
      <c r="E32" s="174">
        <f aca="true" t="shared" si="9" ref="E32:E59">W32+AX32</f>
        <v>38</v>
      </c>
      <c r="F32" s="37">
        <v>1</v>
      </c>
      <c r="G32" s="37">
        <v>1</v>
      </c>
      <c r="H32" s="37">
        <v>1</v>
      </c>
      <c r="I32" s="37">
        <v>1</v>
      </c>
      <c r="J32" s="37">
        <v>1</v>
      </c>
      <c r="K32" s="37">
        <v>1</v>
      </c>
      <c r="L32" s="37">
        <v>1</v>
      </c>
      <c r="M32" s="37">
        <v>1</v>
      </c>
      <c r="N32" s="37">
        <v>1</v>
      </c>
      <c r="O32" s="37">
        <v>1</v>
      </c>
      <c r="P32" s="37">
        <v>1</v>
      </c>
      <c r="Q32" s="37">
        <v>1</v>
      </c>
      <c r="R32" s="37">
        <v>1</v>
      </c>
      <c r="S32" s="37">
        <v>1</v>
      </c>
      <c r="T32" s="37">
        <v>1</v>
      </c>
      <c r="U32" s="38">
        <v>1</v>
      </c>
      <c r="V32" s="38">
        <v>1</v>
      </c>
      <c r="W32" s="113">
        <f t="shared" si="7"/>
        <v>17</v>
      </c>
      <c r="X32" s="117">
        <v>0</v>
      </c>
      <c r="Y32" s="107">
        <v>0</v>
      </c>
      <c r="Z32" s="37">
        <v>1</v>
      </c>
      <c r="AA32" s="37">
        <v>1</v>
      </c>
      <c r="AB32" s="37">
        <v>1</v>
      </c>
      <c r="AC32" s="37">
        <v>1</v>
      </c>
      <c r="AD32" s="37">
        <v>1</v>
      </c>
      <c r="AE32" s="37">
        <v>1</v>
      </c>
      <c r="AF32" s="37">
        <v>1</v>
      </c>
      <c r="AG32" s="37">
        <v>1</v>
      </c>
      <c r="AH32" s="37">
        <v>1</v>
      </c>
      <c r="AI32" s="37">
        <v>1</v>
      </c>
      <c r="AJ32" s="37">
        <v>1</v>
      </c>
      <c r="AK32" s="37">
        <v>1</v>
      </c>
      <c r="AL32" s="37">
        <v>1</v>
      </c>
      <c r="AM32" s="37">
        <v>1</v>
      </c>
      <c r="AN32" s="37">
        <v>1</v>
      </c>
      <c r="AO32" s="37">
        <v>1</v>
      </c>
      <c r="AP32" s="37">
        <v>1</v>
      </c>
      <c r="AQ32" s="37">
        <v>1</v>
      </c>
      <c r="AR32" s="37">
        <v>1</v>
      </c>
      <c r="AS32" s="37">
        <v>1</v>
      </c>
      <c r="AT32" s="37">
        <v>1</v>
      </c>
      <c r="AU32" s="109"/>
      <c r="AV32" s="109"/>
      <c r="AW32" s="109"/>
      <c r="AX32" s="85">
        <f t="shared" si="8"/>
        <v>21</v>
      </c>
      <c r="AY32" s="114">
        <f aca="true" t="shared" si="10" ref="AY32:AY37">SUM(W32,AX32)</f>
        <v>38</v>
      </c>
      <c r="AZ32" s="37">
        <f t="shared" si="5"/>
        <v>38</v>
      </c>
    </row>
    <row r="33" spans="1:52" s="36" customFormat="1" ht="14.25" customHeight="1">
      <c r="A33" s="32"/>
      <c r="B33" s="242"/>
      <c r="C33" s="244"/>
      <c r="D33" s="37" t="s">
        <v>13</v>
      </c>
      <c r="E33" s="174">
        <f t="shared" si="9"/>
        <v>19</v>
      </c>
      <c r="F33" s="55"/>
      <c r="G33" s="55">
        <v>1</v>
      </c>
      <c r="H33" s="55"/>
      <c r="I33" s="55">
        <v>1</v>
      </c>
      <c r="J33" s="55"/>
      <c r="K33" s="55">
        <v>1</v>
      </c>
      <c r="L33" s="55"/>
      <c r="M33" s="55">
        <v>1</v>
      </c>
      <c r="N33" s="55"/>
      <c r="O33" s="55">
        <v>1</v>
      </c>
      <c r="P33" s="55"/>
      <c r="Q33" s="55">
        <v>1</v>
      </c>
      <c r="R33" s="55"/>
      <c r="S33" s="55">
        <v>1</v>
      </c>
      <c r="T33" s="55"/>
      <c r="U33" s="63">
        <v>1</v>
      </c>
      <c r="V33" s="63">
        <v>1</v>
      </c>
      <c r="W33" s="54">
        <f t="shared" si="7"/>
        <v>9</v>
      </c>
      <c r="X33" s="117">
        <v>0</v>
      </c>
      <c r="Y33" s="107"/>
      <c r="Z33" s="55">
        <v>0</v>
      </c>
      <c r="AA33" s="55"/>
      <c r="AB33" s="55">
        <v>1</v>
      </c>
      <c r="AC33" s="55"/>
      <c r="AD33" s="55">
        <v>1</v>
      </c>
      <c r="AE33" s="55"/>
      <c r="AF33" s="55">
        <v>1</v>
      </c>
      <c r="AG33" s="55"/>
      <c r="AH33" s="55">
        <v>1</v>
      </c>
      <c r="AI33" s="55"/>
      <c r="AJ33" s="55">
        <v>1</v>
      </c>
      <c r="AK33" s="55"/>
      <c r="AL33" s="55">
        <v>1</v>
      </c>
      <c r="AM33" s="55"/>
      <c r="AN33" s="55">
        <v>1</v>
      </c>
      <c r="AO33" s="55"/>
      <c r="AP33" s="55">
        <v>1</v>
      </c>
      <c r="AQ33" s="55"/>
      <c r="AR33" s="55">
        <v>1</v>
      </c>
      <c r="AS33" s="55"/>
      <c r="AT33" s="55">
        <v>1</v>
      </c>
      <c r="AU33" s="109"/>
      <c r="AV33" s="109"/>
      <c r="AW33" s="109"/>
      <c r="AX33" s="55">
        <f t="shared" si="8"/>
        <v>10</v>
      </c>
      <c r="AY33" s="114">
        <f t="shared" si="10"/>
        <v>19</v>
      </c>
      <c r="AZ33" s="37">
        <f t="shared" si="5"/>
        <v>19</v>
      </c>
    </row>
    <row r="34" spans="1:52" s="36" customFormat="1" ht="10.5" customHeight="1">
      <c r="A34" s="32"/>
      <c r="B34" s="241" t="s">
        <v>116</v>
      </c>
      <c r="C34" s="243" t="s">
        <v>117</v>
      </c>
      <c r="D34" s="37" t="s">
        <v>12</v>
      </c>
      <c r="E34" s="174">
        <f t="shared" si="9"/>
        <v>93</v>
      </c>
      <c r="F34" s="37">
        <v>3</v>
      </c>
      <c r="G34" s="37">
        <v>3</v>
      </c>
      <c r="H34" s="37">
        <v>3</v>
      </c>
      <c r="I34" s="37">
        <v>3</v>
      </c>
      <c r="J34" s="37">
        <v>3</v>
      </c>
      <c r="K34" s="37">
        <v>3</v>
      </c>
      <c r="L34" s="37">
        <v>3</v>
      </c>
      <c r="M34" s="37">
        <v>3</v>
      </c>
      <c r="N34" s="37">
        <v>3</v>
      </c>
      <c r="O34" s="37">
        <v>3</v>
      </c>
      <c r="P34" s="37">
        <v>3</v>
      </c>
      <c r="Q34" s="37">
        <v>3</v>
      </c>
      <c r="R34" s="37">
        <v>3</v>
      </c>
      <c r="S34" s="37">
        <v>3</v>
      </c>
      <c r="T34" s="37">
        <v>3</v>
      </c>
      <c r="U34" s="38">
        <v>3</v>
      </c>
      <c r="V34" s="38">
        <v>3</v>
      </c>
      <c r="W34" s="113">
        <f t="shared" si="7"/>
        <v>51</v>
      </c>
      <c r="X34" s="117">
        <v>0</v>
      </c>
      <c r="Y34" s="107">
        <v>0</v>
      </c>
      <c r="Z34" s="37">
        <v>2</v>
      </c>
      <c r="AA34" s="37">
        <v>2</v>
      </c>
      <c r="AB34" s="37">
        <v>2</v>
      </c>
      <c r="AC34" s="37">
        <v>2</v>
      </c>
      <c r="AD34" s="37">
        <v>2</v>
      </c>
      <c r="AE34" s="37">
        <v>2</v>
      </c>
      <c r="AF34" s="37">
        <v>2</v>
      </c>
      <c r="AG34" s="37">
        <v>2</v>
      </c>
      <c r="AH34" s="37">
        <v>2</v>
      </c>
      <c r="AI34" s="37">
        <v>2</v>
      </c>
      <c r="AJ34" s="37">
        <v>2</v>
      </c>
      <c r="AK34" s="37">
        <v>2</v>
      </c>
      <c r="AL34" s="37">
        <v>2</v>
      </c>
      <c r="AM34" s="37">
        <v>2</v>
      </c>
      <c r="AN34" s="37">
        <v>2</v>
      </c>
      <c r="AO34" s="37">
        <v>2</v>
      </c>
      <c r="AP34" s="37">
        <v>2</v>
      </c>
      <c r="AQ34" s="37">
        <v>2</v>
      </c>
      <c r="AR34" s="37">
        <v>2</v>
      </c>
      <c r="AS34" s="37">
        <v>2</v>
      </c>
      <c r="AT34" s="37">
        <v>2</v>
      </c>
      <c r="AU34" s="109"/>
      <c r="AV34" s="109"/>
      <c r="AW34" s="109"/>
      <c r="AX34" s="85">
        <f t="shared" si="8"/>
        <v>42</v>
      </c>
      <c r="AY34" s="114">
        <f t="shared" si="10"/>
        <v>93</v>
      </c>
      <c r="AZ34" s="37">
        <f t="shared" si="5"/>
        <v>93</v>
      </c>
    </row>
    <row r="35" spans="1:52" s="36" customFormat="1" ht="10.5" customHeight="1">
      <c r="A35" s="32"/>
      <c r="B35" s="242"/>
      <c r="C35" s="244"/>
      <c r="D35" s="37" t="s">
        <v>13</v>
      </c>
      <c r="E35" s="174">
        <f t="shared" si="9"/>
        <v>46</v>
      </c>
      <c r="F35" s="55">
        <v>2</v>
      </c>
      <c r="G35" s="55">
        <v>1</v>
      </c>
      <c r="H35" s="55">
        <v>2</v>
      </c>
      <c r="I35" s="55">
        <v>1</v>
      </c>
      <c r="J35" s="55">
        <v>2</v>
      </c>
      <c r="K35" s="55">
        <v>1</v>
      </c>
      <c r="L35" s="55">
        <v>2</v>
      </c>
      <c r="M35" s="55">
        <v>1</v>
      </c>
      <c r="N35" s="55">
        <v>2</v>
      </c>
      <c r="O35" s="55">
        <v>1</v>
      </c>
      <c r="P35" s="55">
        <v>2</v>
      </c>
      <c r="Q35" s="55">
        <v>1</v>
      </c>
      <c r="R35" s="55">
        <v>2</v>
      </c>
      <c r="S35" s="55">
        <v>1</v>
      </c>
      <c r="T35" s="55">
        <v>2</v>
      </c>
      <c r="U35" s="63">
        <v>1</v>
      </c>
      <c r="V35" s="63">
        <v>1</v>
      </c>
      <c r="W35" s="54">
        <f t="shared" si="7"/>
        <v>25</v>
      </c>
      <c r="X35" s="117"/>
      <c r="Y35" s="107"/>
      <c r="Z35" s="55">
        <v>1</v>
      </c>
      <c r="AA35" s="55">
        <v>1</v>
      </c>
      <c r="AB35" s="55">
        <v>1</v>
      </c>
      <c r="AC35" s="55">
        <v>1</v>
      </c>
      <c r="AD35" s="55">
        <v>1</v>
      </c>
      <c r="AE35" s="55">
        <v>1</v>
      </c>
      <c r="AF35" s="55">
        <v>1</v>
      </c>
      <c r="AG35" s="55">
        <v>1</v>
      </c>
      <c r="AH35" s="55">
        <v>1</v>
      </c>
      <c r="AI35" s="55">
        <v>1</v>
      </c>
      <c r="AJ35" s="55">
        <v>1</v>
      </c>
      <c r="AK35" s="55">
        <v>1</v>
      </c>
      <c r="AL35" s="55">
        <v>1</v>
      </c>
      <c r="AM35" s="55">
        <v>1</v>
      </c>
      <c r="AN35" s="55">
        <v>1</v>
      </c>
      <c r="AO35" s="55">
        <v>1</v>
      </c>
      <c r="AP35" s="55">
        <v>1</v>
      </c>
      <c r="AQ35" s="55">
        <v>1</v>
      </c>
      <c r="AR35" s="55">
        <v>1</v>
      </c>
      <c r="AS35" s="55">
        <v>1</v>
      </c>
      <c r="AT35" s="55">
        <v>1</v>
      </c>
      <c r="AU35" s="109"/>
      <c r="AV35" s="109"/>
      <c r="AW35" s="109"/>
      <c r="AX35" s="55">
        <f t="shared" si="8"/>
        <v>21</v>
      </c>
      <c r="AY35" s="114">
        <f t="shared" si="10"/>
        <v>46</v>
      </c>
      <c r="AZ35" s="37">
        <f t="shared" si="5"/>
        <v>46</v>
      </c>
    </row>
    <row r="36" spans="1:52" s="36" customFormat="1" ht="17.25" customHeight="1">
      <c r="A36" s="255"/>
      <c r="B36" s="261" t="s">
        <v>10</v>
      </c>
      <c r="C36" s="213" t="s">
        <v>11</v>
      </c>
      <c r="D36" s="47" t="s">
        <v>12</v>
      </c>
      <c r="E36" s="42">
        <f t="shared" si="9"/>
        <v>76</v>
      </c>
      <c r="F36" s="47">
        <f>SUM(F38,F40,F42,F44,F46,F48)</f>
        <v>2</v>
      </c>
      <c r="G36" s="47">
        <f aca="true" t="shared" si="11" ref="G36:V36">SUM(G38,G40,G42,G44,G46,G48)</f>
        <v>2</v>
      </c>
      <c r="H36" s="47">
        <f t="shared" si="11"/>
        <v>2</v>
      </c>
      <c r="I36" s="47">
        <f t="shared" si="11"/>
        <v>2</v>
      </c>
      <c r="J36" s="47">
        <f t="shared" si="11"/>
        <v>2</v>
      </c>
      <c r="K36" s="47">
        <f t="shared" si="11"/>
        <v>2</v>
      </c>
      <c r="L36" s="47">
        <f t="shared" si="11"/>
        <v>2</v>
      </c>
      <c r="M36" s="47">
        <f t="shared" si="11"/>
        <v>2</v>
      </c>
      <c r="N36" s="47">
        <f t="shared" si="11"/>
        <v>2</v>
      </c>
      <c r="O36" s="47">
        <f t="shared" si="11"/>
        <v>2</v>
      </c>
      <c r="P36" s="47">
        <f t="shared" si="11"/>
        <v>2</v>
      </c>
      <c r="Q36" s="47">
        <f t="shared" si="11"/>
        <v>2</v>
      </c>
      <c r="R36" s="47">
        <f t="shared" si="11"/>
        <v>2</v>
      </c>
      <c r="S36" s="47">
        <f t="shared" si="11"/>
        <v>2</v>
      </c>
      <c r="T36" s="47">
        <f t="shared" si="11"/>
        <v>2</v>
      </c>
      <c r="U36" s="47">
        <f t="shared" si="11"/>
        <v>2</v>
      </c>
      <c r="V36" s="47">
        <f t="shared" si="11"/>
        <v>2</v>
      </c>
      <c r="W36" s="115">
        <f aca="true" t="shared" si="12" ref="W36:W57">SUM(F36:V36)</f>
        <v>34</v>
      </c>
      <c r="X36" s="118">
        <v>0</v>
      </c>
      <c r="Y36" s="108">
        <v>0</v>
      </c>
      <c r="Z36" s="47">
        <f>SUM(Z38,Z40,Z42,Z44,Z46,Z48)</f>
        <v>2</v>
      </c>
      <c r="AA36" s="47">
        <f aca="true" t="shared" si="13" ref="AA36:AT36">SUM(AA38,AA40,AA42,AA44,AA46,AA48)</f>
        <v>2</v>
      </c>
      <c r="AB36" s="47">
        <f t="shared" si="13"/>
        <v>2</v>
      </c>
      <c r="AC36" s="47">
        <f t="shared" si="13"/>
        <v>2</v>
      </c>
      <c r="AD36" s="47">
        <f t="shared" si="13"/>
        <v>2</v>
      </c>
      <c r="AE36" s="47">
        <f t="shared" si="13"/>
        <v>2</v>
      </c>
      <c r="AF36" s="47">
        <f t="shared" si="13"/>
        <v>2</v>
      </c>
      <c r="AG36" s="47">
        <f t="shared" si="13"/>
        <v>2</v>
      </c>
      <c r="AH36" s="47">
        <f t="shared" si="13"/>
        <v>2</v>
      </c>
      <c r="AI36" s="47">
        <f t="shared" si="13"/>
        <v>2</v>
      </c>
      <c r="AJ36" s="47">
        <f t="shared" si="13"/>
        <v>2</v>
      </c>
      <c r="AK36" s="47">
        <f t="shared" si="13"/>
        <v>2</v>
      </c>
      <c r="AL36" s="47">
        <f t="shared" si="13"/>
        <v>2</v>
      </c>
      <c r="AM36" s="47">
        <f t="shared" si="13"/>
        <v>2</v>
      </c>
      <c r="AN36" s="47">
        <f t="shared" si="13"/>
        <v>2</v>
      </c>
      <c r="AO36" s="47">
        <f t="shared" si="13"/>
        <v>2</v>
      </c>
      <c r="AP36" s="47">
        <f t="shared" si="13"/>
        <v>2</v>
      </c>
      <c r="AQ36" s="47">
        <f t="shared" si="13"/>
        <v>2</v>
      </c>
      <c r="AR36" s="47">
        <f t="shared" si="13"/>
        <v>2</v>
      </c>
      <c r="AS36" s="47">
        <f t="shared" si="13"/>
        <v>2</v>
      </c>
      <c r="AT36" s="47">
        <f t="shared" si="13"/>
        <v>2</v>
      </c>
      <c r="AU36" s="110"/>
      <c r="AV36" s="110"/>
      <c r="AW36" s="110"/>
      <c r="AX36" s="47">
        <f>SUM(X36:AW36)</f>
        <v>42</v>
      </c>
      <c r="AY36" s="48">
        <f t="shared" si="10"/>
        <v>76</v>
      </c>
      <c r="AZ36" s="37">
        <f t="shared" si="5"/>
        <v>76</v>
      </c>
    </row>
    <row r="37" spans="1:52" s="36" customFormat="1" ht="17.25" customHeight="1">
      <c r="A37" s="255"/>
      <c r="B37" s="261"/>
      <c r="C37" s="213"/>
      <c r="D37" s="47" t="s">
        <v>13</v>
      </c>
      <c r="E37" s="42">
        <f t="shared" si="9"/>
        <v>39</v>
      </c>
      <c r="F37" s="47">
        <f>SUM(F39,F41,F43,F45,F47,F49)</f>
        <v>2</v>
      </c>
      <c r="G37" s="47">
        <f aca="true" t="shared" si="14" ref="G37:V37">SUM(G39,G41,G43,G45,G47,G49)</f>
        <v>1</v>
      </c>
      <c r="H37" s="47">
        <f t="shared" si="14"/>
        <v>1</v>
      </c>
      <c r="I37" s="47">
        <f t="shared" si="14"/>
        <v>1</v>
      </c>
      <c r="J37" s="47">
        <f t="shared" si="14"/>
        <v>1</v>
      </c>
      <c r="K37" s="47">
        <f t="shared" si="14"/>
        <v>1</v>
      </c>
      <c r="L37" s="47">
        <f t="shared" si="14"/>
        <v>1</v>
      </c>
      <c r="M37" s="47">
        <f t="shared" si="14"/>
        <v>1</v>
      </c>
      <c r="N37" s="47">
        <f t="shared" si="14"/>
        <v>1</v>
      </c>
      <c r="O37" s="47">
        <f t="shared" si="14"/>
        <v>1</v>
      </c>
      <c r="P37" s="47">
        <f t="shared" si="14"/>
        <v>1</v>
      </c>
      <c r="Q37" s="47">
        <f t="shared" si="14"/>
        <v>1</v>
      </c>
      <c r="R37" s="47">
        <f t="shared" si="14"/>
        <v>1</v>
      </c>
      <c r="S37" s="47">
        <f t="shared" si="14"/>
        <v>1</v>
      </c>
      <c r="T37" s="47">
        <f t="shared" si="14"/>
        <v>1</v>
      </c>
      <c r="U37" s="47">
        <f t="shared" si="14"/>
        <v>1</v>
      </c>
      <c r="V37" s="47">
        <f t="shared" si="14"/>
        <v>1</v>
      </c>
      <c r="W37" s="115">
        <f t="shared" si="12"/>
        <v>18</v>
      </c>
      <c r="X37" s="118">
        <v>0</v>
      </c>
      <c r="Y37" s="108">
        <v>0</v>
      </c>
      <c r="Z37" s="47">
        <f>SUM(Z39,Z41,Z43,Z45,Z47,Z49)</f>
        <v>1</v>
      </c>
      <c r="AA37" s="47">
        <f aca="true" t="shared" si="15" ref="AA37:AT37">SUM(AA39,AA41,AA43,AA45,AA47,AA49)</f>
        <v>2</v>
      </c>
      <c r="AB37" s="47">
        <f t="shared" si="15"/>
        <v>0</v>
      </c>
      <c r="AC37" s="47">
        <f t="shared" si="15"/>
        <v>2</v>
      </c>
      <c r="AD37" s="47">
        <f t="shared" si="15"/>
        <v>0</v>
      </c>
      <c r="AE37" s="47">
        <f t="shared" si="15"/>
        <v>2</v>
      </c>
      <c r="AF37" s="47">
        <f t="shared" si="15"/>
        <v>0</v>
      </c>
      <c r="AG37" s="47">
        <f t="shared" si="15"/>
        <v>2</v>
      </c>
      <c r="AH37" s="47">
        <f t="shared" si="15"/>
        <v>0</v>
      </c>
      <c r="AI37" s="47">
        <f t="shared" si="15"/>
        <v>2</v>
      </c>
      <c r="AJ37" s="47">
        <f t="shared" si="15"/>
        <v>0</v>
      </c>
      <c r="AK37" s="47">
        <f t="shared" si="15"/>
        <v>2</v>
      </c>
      <c r="AL37" s="47">
        <f t="shared" si="15"/>
        <v>0</v>
      </c>
      <c r="AM37" s="47">
        <f t="shared" si="15"/>
        <v>2</v>
      </c>
      <c r="AN37" s="47">
        <f t="shared" si="15"/>
        <v>0</v>
      </c>
      <c r="AO37" s="47">
        <f t="shared" si="15"/>
        <v>2</v>
      </c>
      <c r="AP37" s="47">
        <f t="shared" si="15"/>
        <v>0</v>
      </c>
      <c r="AQ37" s="47">
        <f t="shared" si="15"/>
        <v>2</v>
      </c>
      <c r="AR37" s="47">
        <f t="shared" si="15"/>
        <v>0</v>
      </c>
      <c r="AS37" s="47">
        <f t="shared" si="15"/>
        <v>2</v>
      </c>
      <c r="AT37" s="47">
        <f t="shared" si="15"/>
        <v>0</v>
      </c>
      <c r="AU37" s="110"/>
      <c r="AV37" s="110"/>
      <c r="AW37" s="110"/>
      <c r="AX37" s="47">
        <f>SUM(X37:AW37)</f>
        <v>21</v>
      </c>
      <c r="AY37" s="48">
        <f t="shared" si="10"/>
        <v>39</v>
      </c>
      <c r="AZ37" s="37">
        <f t="shared" si="5"/>
        <v>39</v>
      </c>
    </row>
    <row r="38" spans="1:52" s="36" customFormat="1" ht="15" customHeight="1">
      <c r="A38" s="37"/>
      <c r="B38" s="250" t="s">
        <v>14</v>
      </c>
      <c r="C38" s="262" t="s">
        <v>125</v>
      </c>
      <c r="D38" s="37" t="s">
        <v>12</v>
      </c>
      <c r="E38" s="174">
        <f t="shared" si="9"/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114">
        <v>0</v>
      </c>
      <c r="X38" s="107">
        <v>0</v>
      </c>
      <c r="Y38" s="10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109"/>
      <c r="AV38" s="109"/>
      <c r="AW38" s="109"/>
      <c r="AX38" s="85">
        <f>SUM(X38:AW38)</f>
        <v>0</v>
      </c>
      <c r="AY38" s="114">
        <v>0</v>
      </c>
      <c r="AZ38" s="37">
        <f t="shared" si="5"/>
        <v>0</v>
      </c>
    </row>
    <row r="39" spans="1:52" s="36" customFormat="1" ht="17.25" customHeight="1">
      <c r="A39" s="37"/>
      <c r="B39" s="251"/>
      <c r="C39" s="263"/>
      <c r="D39" s="37" t="s">
        <v>13</v>
      </c>
      <c r="E39" s="174">
        <f t="shared" si="9"/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117">
        <v>0</v>
      </c>
      <c r="Y39" s="10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109"/>
      <c r="AV39" s="109"/>
      <c r="AW39" s="109"/>
      <c r="AX39" s="85">
        <f>SUM(X39:AW39)</f>
        <v>0</v>
      </c>
      <c r="AY39" s="114">
        <v>0</v>
      </c>
      <c r="AZ39" s="37">
        <f t="shared" si="5"/>
        <v>0</v>
      </c>
    </row>
    <row r="40" spans="1:52" s="36" customFormat="1" ht="12.75" customHeight="1">
      <c r="A40" s="37"/>
      <c r="B40" s="255" t="s">
        <v>15</v>
      </c>
      <c r="C40" s="191" t="s">
        <v>118</v>
      </c>
      <c r="D40" s="37" t="s">
        <v>12</v>
      </c>
      <c r="E40" s="174">
        <f t="shared" si="9"/>
        <v>38</v>
      </c>
      <c r="F40" s="37">
        <v>1</v>
      </c>
      <c r="G40" s="37">
        <v>1</v>
      </c>
      <c r="H40" s="37">
        <v>1</v>
      </c>
      <c r="I40" s="37">
        <v>1</v>
      </c>
      <c r="J40" s="37">
        <v>1</v>
      </c>
      <c r="K40" s="37">
        <v>1</v>
      </c>
      <c r="L40" s="37">
        <v>1</v>
      </c>
      <c r="M40" s="37">
        <v>1</v>
      </c>
      <c r="N40" s="37">
        <v>1</v>
      </c>
      <c r="O40" s="37">
        <v>1</v>
      </c>
      <c r="P40" s="37">
        <v>1</v>
      </c>
      <c r="Q40" s="37">
        <v>1</v>
      </c>
      <c r="R40" s="37">
        <v>1</v>
      </c>
      <c r="S40" s="37">
        <v>1</v>
      </c>
      <c r="T40" s="37">
        <v>1</v>
      </c>
      <c r="U40" s="38">
        <v>1</v>
      </c>
      <c r="V40" s="38">
        <v>1</v>
      </c>
      <c r="W40" s="113">
        <f>SUM(F40:V40)</f>
        <v>17</v>
      </c>
      <c r="X40" s="117">
        <v>0</v>
      </c>
      <c r="Y40" s="107">
        <v>0</v>
      </c>
      <c r="Z40" s="37">
        <v>1</v>
      </c>
      <c r="AA40" s="37">
        <v>1</v>
      </c>
      <c r="AB40" s="37">
        <v>1</v>
      </c>
      <c r="AC40" s="37">
        <v>1</v>
      </c>
      <c r="AD40" s="37">
        <v>1</v>
      </c>
      <c r="AE40" s="37">
        <v>1</v>
      </c>
      <c r="AF40" s="37">
        <v>1</v>
      </c>
      <c r="AG40" s="37">
        <v>1</v>
      </c>
      <c r="AH40" s="37">
        <v>1</v>
      </c>
      <c r="AI40" s="37">
        <v>1</v>
      </c>
      <c r="AJ40" s="37">
        <v>1</v>
      </c>
      <c r="AK40" s="37">
        <v>1</v>
      </c>
      <c r="AL40" s="37">
        <v>1</v>
      </c>
      <c r="AM40" s="37">
        <v>1</v>
      </c>
      <c r="AN40" s="37">
        <v>1</v>
      </c>
      <c r="AO40" s="37">
        <v>1</v>
      </c>
      <c r="AP40" s="37">
        <v>1</v>
      </c>
      <c r="AQ40" s="37">
        <v>1</v>
      </c>
      <c r="AR40" s="37">
        <v>1</v>
      </c>
      <c r="AS40" s="37">
        <v>1</v>
      </c>
      <c r="AT40" s="37">
        <v>1</v>
      </c>
      <c r="AU40" s="109"/>
      <c r="AV40" s="109"/>
      <c r="AW40" s="109"/>
      <c r="AX40" s="37">
        <f>SUM(X40:AW40)</f>
        <v>21</v>
      </c>
      <c r="AY40" s="114">
        <f aca="true" t="shared" si="16" ref="AY40:AY60">SUM(W40,AX40)</f>
        <v>38</v>
      </c>
      <c r="AZ40" s="37">
        <f t="shared" si="5"/>
        <v>38</v>
      </c>
    </row>
    <row r="41" spans="1:52" s="36" customFormat="1" ht="12.75" customHeight="1">
      <c r="A41" s="37"/>
      <c r="B41" s="255"/>
      <c r="C41" s="191"/>
      <c r="D41" s="37" t="s">
        <v>13</v>
      </c>
      <c r="E41" s="174">
        <f t="shared" si="9"/>
        <v>19</v>
      </c>
      <c r="F41" s="55">
        <v>1</v>
      </c>
      <c r="G41" s="55">
        <v>1</v>
      </c>
      <c r="H41" s="55"/>
      <c r="I41" s="55">
        <v>1</v>
      </c>
      <c r="J41" s="55"/>
      <c r="K41" s="55">
        <v>1</v>
      </c>
      <c r="L41" s="55"/>
      <c r="M41" s="55">
        <v>1</v>
      </c>
      <c r="N41" s="55"/>
      <c r="O41" s="55">
        <v>1</v>
      </c>
      <c r="P41" s="55"/>
      <c r="Q41" s="55">
        <v>1</v>
      </c>
      <c r="R41" s="55"/>
      <c r="S41" s="55">
        <v>1</v>
      </c>
      <c r="T41" s="55"/>
      <c r="U41" s="63">
        <v>1</v>
      </c>
      <c r="V41" s="63"/>
      <c r="W41" s="54">
        <f>SUM(F41:V41)</f>
        <v>9</v>
      </c>
      <c r="X41" s="117"/>
      <c r="Y41" s="107"/>
      <c r="Z41" s="55"/>
      <c r="AA41" s="55">
        <v>1</v>
      </c>
      <c r="AB41" s="55"/>
      <c r="AC41" s="55">
        <v>1</v>
      </c>
      <c r="AD41" s="55"/>
      <c r="AE41" s="55">
        <v>1</v>
      </c>
      <c r="AF41" s="55"/>
      <c r="AG41" s="55">
        <v>1</v>
      </c>
      <c r="AH41" s="55"/>
      <c r="AI41" s="55">
        <v>1</v>
      </c>
      <c r="AJ41" s="55"/>
      <c r="AK41" s="55">
        <v>1</v>
      </c>
      <c r="AL41" s="55"/>
      <c r="AM41" s="55">
        <v>1</v>
      </c>
      <c r="AN41" s="55"/>
      <c r="AO41" s="55">
        <v>1</v>
      </c>
      <c r="AP41" s="55"/>
      <c r="AQ41" s="55">
        <v>1</v>
      </c>
      <c r="AR41" s="55"/>
      <c r="AS41" s="55">
        <v>1</v>
      </c>
      <c r="AT41" s="55">
        <v>0</v>
      </c>
      <c r="AU41" s="109"/>
      <c r="AV41" s="109"/>
      <c r="AW41" s="109"/>
      <c r="AX41" s="55">
        <f aca="true" t="shared" si="17" ref="AX41:AX49">SUM(X41:AW41)</f>
        <v>10</v>
      </c>
      <c r="AY41" s="114">
        <f t="shared" si="16"/>
        <v>19</v>
      </c>
      <c r="AZ41" s="37">
        <f t="shared" si="5"/>
        <v>19</v>
      </c>
    </row>
    <row r="42" spans="1:52" s="36" customFormat="1" ht="16.5" customHeight="1">
      <c r="A42" s="37"/>
      <c r="B42" s="255" t="s">
        <v>16</v>
      </c>
      <c r="C42" s="262" t="s">
        <v>113</v>
      </c>
      <c r="D42" s="37" t="s">
        <v>12</v>
      </c>
      <c r="E42" s="174">
        <f t="shared" si="9"/>
        <v>38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50">
        <v>1</v>
      </c>
      <c r="V42" s="50">
        <v>1</v>
      </c>
      <c r="W42" s="116">
        <f>SUM(F42:V42)</f>
        <v>17</v>
      </c>
      <c r="X42" s="119">
        <v>0</v>
      </c>
      <c r="Y42" s="120">
        <v>0</v>
      </c>
      <c r="Z42" s="49">
        <v>1</v>
      </c>
      <c r="AA42" s="49">
        <v>1</v>
      </c>
      <c r="AB42" s="49">
        <v>1</v>
      </c>
      <c r="AC42" s="49">
        <v>1</v>
      </c>
      <c r="AD42" s="49">
        <v>1</v>
      </c>
      <c r="AE42" s="49">
        <v>1</v>
      </c>
      <c r="AF42" s="49">
        <v>1</v>
      </c>
      <c r="AG42" s="49">
        <v>1</v>
      </c>
      <c r="AH42" s="49">
        <v>1</v>
      </c>
      <c r="AI42" s="49">
        <v>1</v>
      </c>
      <c r="AJ42" s="49">
        <v>1</v>
      </c>
      <c r="AK42" s="49">
        <v>1</v>
      </c>
      <c r="AL42" s="49">
        <v>1</v>
      </c>
      <c r="AM42" s="49">
        <v>1</v>
      </c>
      <c r="AN42" s="49">
        <v>1</v>
      </c>
      <c r="AO42" s="49">
        <v>1</v>
      </c>
      <c r="AP42" s="49">
        <v>1</v>
      </c>
      <c r="AQ42" s="49">
        <v>1</v>
      </c>
      <c r="AR42" s="49">
        <v>1</v>
      </c>
      <c r="AS42" s="49">
        <v>1</v>
      </c>
      <c r="AT42" s="49">
        <v>1</v>
      </c>
      <c r="AU42" s="109"/>
      <c r="AV42" s="109"/>
      <c r="AW42" s="109"/>
      <c r="AX42" s="37">
        <f t="shared" si="17"/>
        <v>21</v>
      </c>
      <c r="AY42" s="114">
        <f t="shared" si="16"/>
        <v>38</v>
      </c>
      <c r="AZ42" s="37">
        <f t="shared" si="5"/>
        <v>38</v>
      </c>
    </row>
    <row r="43" spans="1:52" s="36" customFormat="1" ht="22.5" customHeight="1">
      <c r="A43" s="37"/>
      <c r="B43" s="255"/>
      <c r="C43" s="263"/>
      <c r="D43" s="37" t="s">
        <v>13</v>
      </c>
      <c r="E43" s="174">
        <f t="shared" si="9"/>
        <v>20</v>
      </c>
      <c r="F43" s="55">
        <v>1</v>
      </c>
      <c r="G43" s="55"/>
      <c r="H43" s="55">
        <v>1</v>
      </c>
      <c r="I43" s="55"/>
      <c r="J43" s="55">
        <v>1</v>
      </c>
      <c r="K43" s="55"/>
      <c r="L43" s="55">
        <v>1</v>
      </c>
      <c r="M43" s="55"/>
      <c r="N43" s="55">
        <v>1</v>
      </c>
      <c r="O43" s="55"/>
      <c r="P43" s="55">
        <v>1</v>
      </c>
      <c r="Q43" s="55"/>
      <c r="R43" s="55">
        <v>1</v>
      </c>
      <c r="S43" s="55"/>
      <c r="T43" s="55">
        <v>1</v>
      </c>
      <c r="U43" s="63"/>
      <c r="V43" s="63">
        <v>1</v>
      </c>
      <c r="W43" s="54">
        <f t="shared" si="12"/>
        <v>9</v>
      </c>
      <c r="X43" s="117">
        <v>0</v>
      </c>
      <c r="Y43" s="107">
        <v>0</v>
      </c>
      <c r="Z43" s="55">
        <v>1</v>
      </c>
      <c r="AA43" s="55">
        <v>1</v>
      </c>
      <c r="AB43" s="55"/>
      <c r="AC43" s="55">
        <v>1</v>
      </c>
      <c r="AD43" s="55"/>
      <c r="AE43" s="55">
        <v>1</v>
      </c>
      <c r="AF43" s="55"/>
      <c r="AG43" s="55">
        <v>1</v>
      </c>
      <c r="AH43" s="55"/>
      <c r="AI43" s="55">
        <v>1</v>
      </c>
      <c r="AJ43" s="55"/>
      <c r="AK43" s="55">
        <v>1</v>
      </c>
      <c r="AL43" s="55"/>
      <c r="AM43" s="55">
        <v>1</v>
      </c>
      <c r="AN43" s="55"/>
      <c r="AO43" s="55">
        <v>1</v>
      </c>
      <c r="AP43" s="55"/>
      <c r="AQ43" s="55">
        <v>1</v>
      </c>
      <c r="AR43" s="55"/>
      <c r="AS43" s="55">
        <v>1</v>
      </c>
      <c r="AT43" s="55"/>
      <c r="AU43" s="109"/>
      <c r="AV43" s="109"/>
      <c r="AW43" s="109"/>
      <c r="AX43" s="55">
        <f t="shared" si="17"/>
        <v>11</v>
      </c>
      <c r="AY43" s="114">
        <f t="shared" si="16"/>
        <v>20</v>
      </c>
      <c r="AZ43" s="37">
        <f t="shared" si="5"/>
        <v>20</v>
      </c>
    </row>
    <row r="44" spans="1:52" s="36" customFormat="1" ht="17.25" customHeight="1">
      <c r="A44" s="37"/>
      <c r="B44" s="255" t="s">
        <v>17</v>
      </c>
      <c r="C44" s="191" t="s">
        <v>126</v>
      </c>
      <c r="D44" s="37" t="s">
        <v>12</v>
      </c>
      <c r="E44" s="174">
        <f t="shared" si="9"/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114">
        <v>0</v>
      </c>
      <c r="X44" s="117">
        <v>0</v>
      </c>
      <c r="Y44" s="117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7">
        <v>0</v>
      </c>
      <c r="AU44" s="109"/>
      <c r="AV44" s="109"/>
      <c r="AW44" s="109"/>
      <c r="AX44" s="37">
        <f t="shared" si="17"/>
        <v>0</v>
      </c>
      <c r="AY44" s="114">
        <f t="shared" si="16"/>
        <v>0</v>
      </c>
      <c r="AZ44" s="37">
        <f t="shared" si="5"/>
        <v>0</v>
      </c>
    </row>
    <row r="45" spans="1:52" s="36" customFormat="1" ht="28.5" customHeight="1">
      <c r="A45" s="37"/>
      <c r="B45" s="255"/>
      <c r="C45" s="191"/>
      <c r="D45" s="37" t="s">
        <v>13</v>
      </c>
      <c r="E45" s="174">
        <f t="shared" si="9"/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114">
        <v>0</v>
      </c>
      <c r="X45" s="117">
        <v>0</v>
      </c>
      <c r="Y45" s="117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7"/>
      <c r="AU45" s="109"/>
      <c r="AV45" s="109"/>
      <c r="AW45" s="109"/>
      <c r="AX45" s="37">
        <f t="shared" si="17"/>
        <v>0</v>
      </c>
      <c r="AY45" s="114">
        <f t="shared" si="16"/>
        <v>0</v>
      </c>
      <c r="AZ45" s="37">
        <f t="shared" si="5"/>
        <v>0</v>
      </c>
    </row>
    <row r="46" spans="1:52" s="36" customFormat="1" ht="12.75" customHeight="1">
      <c r="A46" s="37"/>
      <c r="B46" s="255" t="s">
        <v>18</v>
      </c>
      <c r="C46" s="191" t="s">
        <v>153</v>
      </c>
      <c r="D46" s="37" t="s">
        <v>12</v>
      </c>
      <c r="E46" s="174">
        <f t="shared" si="9"/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113">
        <f t="shared" si="12"/>
        <v>0</v>
      </c>
      <c r="X46" s="117">
        <v>0</v>
      </c>
      <c r="Y46" s="117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7">
        <v>0</v>
      </c>
      <c r="AU46" s="109"/>
      <c r="AV46" s="109"/>
      <c r="AW46" s="109"/>
      <c r="AX46" s="37">
        <f t="shared" si="17"/>
        <v>0</v>
      </c>
      <c r="AY46" s="114">
        <f t="shared" si="16"/>
        <v>0</v>
      </c>
      <c r="AZ46" s="37">
        <f t="shared" si="5"/>
        <v>0</v>
      </c>
    </row>
    <row r="47" spans="1:52" s="36" customFormat="1" ht="12.75" customHeight="1">
      <c r="A47" s="37"/>
      <c r="B47" s="255"/>
      <c r="C47" s="191"/>
      <c r="D47" s="37" t="s">
        <v>13</v>
      </c>
      <c r="E47" s="174">
        <f t="shared" si="9"/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113">
        <f t="shared" si="12"/>
        <v>0</v>
      </c>
      <c r="X47" s="117">
        <v>0</v>
      </c>
      <c r="Y47" s="117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7">
        <v>0</v>
      </c>
      <c r="AU47" s="109"/>
      <c r="AV47" s="109"/>
      <c r="AW47" s="109"/>
      <c r="AX47" s="37">
        <f t="shared" si="17"/>
        <v>0</v>
      </c>
      <c r="AY47" s="114">
        <f t="shared" si="16"/>
        <v>0</v>
      </c>
      <c r="AZ47" s="37">
        <f t="shared" si="5"/>
        <v>0</v>
      </c>
    </row>
    <row r="48" spans="1:52" s="36" customFormat="1" ht="11.25" customHeight="1">
      <c r="A48" s="37"/>
      <c r="B48" s="255" t="s">
        <v>19</v>
      </c>
      <c r="C48" s="191" t="s">
        <v>128</v>
      </c>
      <c r="D48" s="37" t="s">
        <v>12</v>
      </c>
      <c r="E48" s="174">
        <f t="shared" si="9"/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113">
        <f t="shared" si="12"/>
        <v>0</v>
      </c>
      <c r="X48" s="117">
        <v>0</v>
      </c>
      <c r="Y48" s="117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7">
        <v>0</v>
      </c>
      <c r="AU48" s="109"/>
      <c r="AV48" s="109"/>
      <c r="AW48" s="109"/>
      <c r="AX48" s="37">
        <f t="shared" si="17"/>
        <v>0</v>
      </c>
      <c r="AY48" s="114">
        <f t="shared" si="16"/>
        <v>0</v>
      </c>
      <c r="AZ48" s="37">
        <f t="shared" si="5"/>
        <v>0</v>
      </c>
    </row>
    <row r="49" spans="1:52" s="36" customFormat="1" ht="13.5" customHeight="1">
      <c r="A49" s="37"/>
      <c r="B49" s="255"/>
      <c r="C49" s="191"/>
      <c r="D49" s="37" t="s">
        <v>13</v>
      </c>
      <c r="E49" s="174">
        <f t="shared" si="9"/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113">
        <f t="shared" si="12"/>
        <v>0</v>
      </c>
      <c r="X49" s="117">
        <v>0</v>
      </c>
      <c r="Y49" s="117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7">
        <v>0</v>
      </c>
      <c r="AU49" s="109"/>
      <c r="AV49" s="109"/>
      <c r="AW49" s="109"/>
      <c r="AX49" s="37">
        <f t="shared" si="17"/>
        <v>0</v>
      </c>
      <c r="AY49" s="114">
        <f t="shared" si="16"/>
        <v>0</v>
      </c>
      <c r="AZ49" s="37">
        <f t="shared" si="5"/>
        <v>0</v>
      </c>
    </row>
    <row r="50" spans="1:52" s="36" customFormat="1" ht="10.5" customHeight="1">
      <c r="A50" s="37"/>
      <c r="B50" s="261" t="s">
        <v>20</v>
      </c>
      <c r="C50" s="213" t="s">
        <v>21</v>
      </c>
      <c r="D50" s="47" t="s">
        <v>12</v>
      </c>
      <c r="E50" s="42">
        <f t="shared" si="9"/>
        <v>380</v>
      </c>
      <c r="F50" s="47">
        <f>F54+F60+F68</f>
        <v>10</v>
      </c>
      <c r="G50" s="47">
        <f aca="true" t="shared" si="18" ref="G50:V50">G54+G60+G68</f>
        <v>10</v>
      </c>
      <c r="H50" s="47">
        <f t="shared" si="18"/>
        <v>10</v>
      </c>
      <c r="I50" s="47">
        <f t="shared" si="18"/>
        <v>10</v>
      </c>
      <c r="J50" s="47">
        <f t="shared" si="18"/>
        <v>10</v>
      </c>
      <c r="K50" s="47">
        <f t="shared" si="18"/>
        <v>10</v>
      </c>
      <c r="L50" s="47">
        <f t="shared" si="18"/>
        <v>10</v>
      </c>
      <c r="M50" s="47">
        <f t="shared" si="18"/>
        <v>10</v>
      </c>
      <c r="N50" s="47">
        <f t="shared" si="18"/>
        <v>10</v>
      </c>
      <c r="O50" s="47">
        <f t="shared" si="18"/>
        <v>10</v>
      </c>
      <c r="P50" s="47">
        <f t="shared" si="18"/>
        <v>10</v>
      </c>
      <c r="Q50" s="47">
        <f t="shared" si="18"/>
        <v>10</v>
      </c>
      <c r="R50" s="47">
        <f t="shared" si="18"/>
        <v>10</v>
      </c>
      <c r="S50" s="47">
        <f t="shared" si="18"/>
        <v>10</v>
      </c>
      <c r="T50" s="47">
        <f t="shared" si="18"/>
        <v>10</v>
      </c>
      <c r="U50" s="47">
        <f t="shared" si="18"/>
        <v>10</v>
      </c>
      <c r="V50" s="47">
        <f t="shared" si="18"/>
        <v>10</v>
      </c>
      <c r="W50" s="44">
        <f t="shared" si="12"/>
        <v>170</v>
      </c>
      <c r="X50" s="118">
        <v>0</v>
      </c>
      <c r="Y50" s="108">
        <v>0</v>
      </c>
      <c r="Z50" s="47">
        <f>Z52</f>
        <v>10</v>
      </c>
      <c r="AA50" s="47">
        <f aca="true" t="shared" si="19" ref="AA50:AT50">AA52</f>
        <v>10</v>
      </c>
      <c r="AB50" s="47">
        <f t="shared" si="19"/>
        <v>10</v>
      </c>
      <c r="AC50" s="47">
        <f t="shared" si="19"/>
        <v>10</v>
      </c>
      <c r="AD50" s="47">
        <f t="shared" si="19"/>
        <v>10</v>
      </c>
      <c r="AE50" s="47">
        <f t="shared" si="19"/>
        <v>10</v>
      </c>
      <c r="AF50" s="47">
        <f t="shared" si="19"/>
        <v>10</v>
      </c>
      <c r="AG50" s="47">
        <f t="shared" si="19"/>
        <v>10</v>
      </c>
      <c r="AH50" s="47">
        <f t="shared" si="19"/>
        <v>10</v>
      </c>
      <c r="AI50" s="47">
        <f t="shared" si="19"/>
        <v>10</v>
      </c>
      <c r="AJ50" s="47">
        <f t="shared" si="19"/>
        <v>10</v>
      </c>
      <c r="AK50" s="47">
        <f t="shared" si="19"/>
        <v>10</v>
      </c>
      <c r="AL50" s="47">
        <f t="shared" si="19"/>
        <v>10</v>
      </c>
      <c r="AM50" s="47">
        <f t="shared" si="19"/>
        <v>10</v>
      </c>
      <c r="AN50" s="47">
        <f t="shared" si="19"/>
        <v>10</v>
      </c>
      <c r="AO50" s="47">
        <f t="shared" si="19"/>
        <v>10</v>
      </c>
      <c r="AP50" s="47">
        <f t="shared" si="19"/>
        <v>10</v>
      </c>
      <c r="AQ50" s="47">
        <f t="shared" si="19"/>
        <v>10</v>
      </c>
      <c r="AR50" s="47">
        <f t="shared" si="19"/>
        <v>10</v>
      </c>
      <c r="AS50" s="47">
        <f t="shared" si="19"/>
        <v>10</v>
      </c>
      <c r="AT50" s="47">
        <f t="shared" si="19"/>
        <v>10</v>
      </c>
      <c r="AU50" s="110"/>
      <c r="AV50" s="110"/>
      <c r="AW50" s="110"/>
      <c r="AX50" s="42">
        <f>SUM(X50:AW50)</f>
        <v>210</v>
      </c>
      <c r="AY50" s="48">
        <f t="shared" si="16"/>
        <v>380</v>
      </c>
      <c r="AZ50" s="37">
        <f t="shared" si="5"/>
        <v>380</v>
      </c>
    </row>
    <row r="51" spans="1:52" s="36" customFormat="1" ht="15" customHeight="1">
      <c r="A51" s="37"/>
      <c r="B51" s="261"/>
      <c r="C51" s="213"/>
      <c r="D51" s="47" t="s">
        <v>13</v>
      </c>
      <c r="E51" s="42">
        <f t="shared" si="9"/>
        <v>75</v>
      </c>
      <c r="F51" s="47">
        <f aca="true" t="shared" si="20" ref="F51:V51">F61+F55+F69</f>
        <v>3</v>
      </c>
      <c r="G51" s="47">
        <f t="shared" si="20"/>
        <v>2</v>
      </c>
      <c r="H51" s="47">
        <f t="shared" si="20"/>
        <v>2</v>
      </c>
      <c r="I51" s="47">
        <f t="shared" si="20"/>
        <v>2</v>
      </c>
      <c r="J51" s="47">
        <f t="shared" si="20"/>
        <v>2</v>
      </c>
      <c r="K51" s="47">
        <f t="shared" si="20"/>
        <v>2</v>
      </c>
      <c r="L51" s="47">
        <f t="shared" si="20"/>
        <v>2</v>
      </c>
      <c r="M51" s="47">
        <f t="shared" si="20"/>
        <v>2</v>
      </c>
      <c r="N51" s="47">
        <f t="shared" si="20"/>
        <v>2</v>
      </c>
      <c r="O51" s="47">
        <f t="shared" si="20"/>
        <v>2</v>
      </c>
      <c r="P51" s="47">
        <f t="shared" si="20"/>
        <v>2</v>
      </c>
      <c r="Q51" s="47">
        <f t="shared" si="20"/>
        <v>2</v>
      </c>
      <c r="R51" s="47">
        <f t="shared" si="20"/>
        <v>2</v>
      </c>
      <c r="S51" s="47">
        <f t="shared" si="20"/>
        <v>2</v>
      </c>
      <c r="T51" s="47">
        <f t="shared" si="20"/>
        <v>2</v>
      </c>
      <c r="U51" s="47">
        <f t="shared" si="20"/>
        <v>2</v>
      </c>
      <c r="V51" s="47">
        <f t="shared" si="20"/>
        <v>2</v>
      </c>
      <c r="W51" s="44">
        <f t="shared" si="12"/>
        <v>35</v>
      </c>
      <c r="X51" s="118">
        <v>0</v>
      </c>
      <c r="Y51" s="108">
        <v>0</v>
      </c>
      <c r="Z51" s="47">
        <f>Z53</f>
        <v>2</v>
      </c>
      <c r="AA51" s="47">
        <f aca="true" t="shared" si="21" ref="AA51:AT51">AA53</f>
        <v>2</v>
      </c>
      <c r="AB51" s="47">
        <f t="shared" si="21"/>
        <v>2</v>
      </c>
      <c r="AC51" s="47">
        <f t="shared" si="21"/>
        <v>2</v>
      </c>
      <c r="AD51" s="47">
        <f t="shared" si="21"/>
        <v>2</v>
      </c>
      <c r="AE51" s="47">
        <f t="shared" si="21"/>
        <v>2</v>
      </c>
      <c r="AF51" s="47">
        <f t="shared" si="21"/>
        <v>2</v>
      </c>
      <c r="AG51" s="47">
        <f t="shared" si="21"/>
        <v>2</v>
      </c>
      <c r="AH51" s="47">
        <f t="shared" si="21"/>
        <v>2</v>
      </c>
      <c r="AI51" s="47">
        <f t="shared" si="21"/>
        <v>2</v>
      </c>
      <c r="AJ51" s="47">
        <f t="shared" si="21"/>
        <v>2</v>
      </c>
      <c r="AK51" s="47">
        <f t="shared" si="21"/>
        <v>2</v>
      </c>
      <c r="AL51" s="47">
        <f t="shared" si="21"/>
        <v>2</v>
      </c>
      <c r="AM51" s="47">
        <f t="shared" si="21"/>
        <v>2</v>
      </c>
      <c r="AN51" s="47">
        <f t="shared" si="21"/>
        <v>2</v>
      </c>
      <c r="AO51" s="47">
        <f t="shared" si="21"/>
        <v>2</v>
      </c>
      <c r="AP51" s="47">
        <f t="shared" si="21"/>
        <v>2</v>
      </c>
      <c r="AQ51" s="47">
        <f t="shared" si="21"/>
        <v>2</v>
      </c>
      <c r="AR51" s="47">
        <f t="shared" si="21"/>
        <v>2</v>
      </c>
      <c r="AS51" s="47">
        <f t="shared" si="21"/>
        <v>2</v>
      </c>
      <c r="AT51" s="47">
        <f t="shared" si="21"/>
        <v>0</v>
      </c>
      <c r="AU51" s="110"/>
      <c r="AV51" s="110"/>
      <c r="AW51" s="110"/>
      <c r="AX51" s="42">
        <f>SUM(X51:AW51)</f>
        <v>40</v>
      </c>
      <c r="AY51" s="48">
        <f t="shared" si="16"/>
        <v>75</v>
      </c>
      <c r="AZ51" s="37">
        <f t="shared" si="5"/>
        <v>75</v>
      </c>
    </row>
    <row r="52" spans="1:52" s="36" customFormat="1" ht="21.75" customHeight="1">
      <c r="A52" s="37"/>
      <c r="B52" s="261" t="s">
        <v>22</v>
      </c>
      <c r="C52" s="213" t="s">
        <v>23</v>
      </c>
      <c r="D52" s="47" t="s">
        <v>12</v>
      </c>
      <c r="E52" s="42">
        <f t="shared" si="9"/>
        <v>380</v>
      </c>
      <c r="F52" s="47">
        <f>SUM(F54,F60,F68)</f>
        <v>10</v>
      </c>
      <c r="G52" s="47">
        <f>G60+G68+G68</f>
        <v>10</v>
      </c>
      <c r="H52" s="47">
        <f aca="true" t="shared" si="22" ref="H52:V52">SUM(H54,H60,H68)</f>
        <v>10</v>
      </c>
      <c r="I52" s="47">
        <f t="shared" si="22"/>
        <v>10</v>
      </c>
      <c r="J52" s="47">
        <f t="shared" si="22"/>
        <v>10</v>
      </c>
      <c r="K52" s="47">
        <f t="shared" si="22"/>
        <v>10</v>
      </c>
      <c r="L52" s="47">
        <f t="shared" si="22"/>
        <v>10</v>
      </c>
      <c r="M52" s="47">
        <f t="shared" si="22"/>
        <v>10</v>
      </c>
      <c r="N52" s="47">
        <f t="shared" si="22"/>
        <v>10</v>
      </c>
      <c r="O52" s="47">
        <f t="shared" si="22"/>
        <v>10</v>
      </c>
      <c r="P52" s="47">
        <f t="shared" si="22"/>
        <v>10</v>
      </c>
      <c r="Q52" s="47">
        <f t="shared" si="22"/>
        <v>10</v>
      </c>
      <c r="R52" s="47">
        <f t="shared" si="22"/>
        <v>10</v>
      </c>
      <c r="S52" s="47">
        <f t="shared" si="22"/>
        <v>10</v>
      </c>
      <c r="T52" s="47">
        <f t="shared" si="22"/>
        <v>10</v>
      </c>
      <c r="U52" s="47">
        <f t="shared" si="22"/>
        <v>10</v>
      </c>
      <c r="V52" s="47">
        <f t="shared" si="22"/>
        <v>10</v>
      </c>
      <c r="W52" s="44">
        <f t="shared" si="12"/>
        <v>170</v>
      </c>
      <c r="X52" s="118">
        <v>0</v>
      </c>
      <c r="Y52" s="108">
        <v>0</v>
      </c>
      <c r="Z52" s="47">
        <f>Z54+Z60+Z68</f>
        <v>10</v>
      </c>
      <c r="AA52" s="47">
        <f>AA54+AA60+AA68</f>
        <v>10</v>
      </c>
      <c r="AB52" s="47">
        <f aca="true" t="shared" si="23" ref="AB52:AT52">AB54+AB60+AB68</f>
        <v>10</v>
      </c>
      <c r="AC52" s="47">
        <f t="shared" si="23"/>
        <v>10</v>
      </c>
      <c r="AD52" s="47">
        <f t="shared" si="23"/>
        <v>10</v>
      </c>
      <c r="AE52" s="47">
        <f t="shared" si="23"/>
        <v>10</v>
      </c>
      <c r="AF52" s="47">
        <f t="shared" si="23"/>
        <v>10</v>
      </c>
      <c r="AG52" s="47">
        <f t="shared" si="23"/>
        <v>10</v>
      </c>
      <c r="AH52" s="47">
        <f t="shared" si="23"/>
        <v>10</v>
      </c>
      <c r="AI52" s="47">
        <f t="shared" si="23"/>
        <v>10</v>
      </c>
      <c r="AJ52" s="47">
        <f t="shared" si="23"/>
        <v>10</v>
      </c>
      <c r="AK52" s="47">
        <f t="shared" si="23"/>
        <v>10</v>
      </c>
      <c r="AL52" s="47">
        <f t="shared" si="23"/>
        <v>10</v>
      </c>
      <c r="AM52" s="47">
        <f t="shared" si="23"/>
        <v>10</v>
      </c>
      <c r="AN52" s="47">
        <f t="shared" si="23"/>
        <v>10</v>
      </c>
      <c r="AO52" s="47">
        <f t="shared" si="23"/>
        <v>10</v>
      </c>
      <c r="AP52" s="47">
        <f t="shared" si="23"/>
        <v>10</v>
      </c>
      <c r="AQ52" s="47">
        <f t="shared" si="23"/>
        <v>10</v>
      </c>
      <c r="AR52" s="47">
        <f t="shared" si="23"/>
        <v>10</v>
      </c>
      <c r="AS52" s="47">
        <f t="shared" si="23"/>
        <v>10</v>
      </c>
      <c r="AT52" s="47">
        <f t="shared" si="23"/>
        <v>10</v>
      </c>
      <c r="AU52" s="110"/>
      <c r="AV52" s="110"/>
      <c r="AW52" s="110"/>
      <c r="AX52" s="42">
        <f>SUM(Z52:AT52)</f>
        <v>210</v>
      </c>
      <c r="AY52" s="48">
        <f t="shared" si="16"/>
        <v>380</v>
      </c>
      <c r="AZ52" s="37">
        <f t="shared" si="5"/>
        <v>380</v>
      </c>
    </row>
    <row r="53" spans="1:52" s="36" customFormat="1" ht="16.5" customHeight="1">
      <c r="A53" s="37"/>
      <c r="B53" s="261"/>
      <c r="C53" s="213"/>
      <c r="D53" s="47" t="s">
        <v>13</v>
      </c>
      <c r="E53" s="42">
        <f t="shared" si="9"/>
        <v>75</v>
      </c>
      <c r="F53" s="47">
        <f>SUM(F55,F61,F69)</f>
        <v>3</v>
      </c>
      <c r="G53" s="47">
        <f aca="true" t="shared" si="24" ref="G53:V53">SUM(G55,G61,G69)</f>
        <v>2</v>
      </c>
      <c r="H53" s="47">
        <f t="shared" si="24"/>
        <v>2</v>
      </c>
      <c r="I53" s="47">
        <f t="shared" si="24"/>
        <v>2</v>
      </c>
      <c r="J53" s="47">
        <f t="shared" si="24"/>
        <v>2</v>
      </c>
      <c r="K53" s="47">
        <f t="shared" si="24"/>
        <v>2</v>
      </c>
      <c r="L53" s="47">
        <f t="shared" si="24"/>
        <v>2</v>
      </c>
      <c r="M53" s="47">
        <f t="shared" si="24"/>
        <v>2</v>
      </c>
      <c r="N53" s="47">
        <f t="shared" si="24"/>
        <v>2</v>
      </c>
      <c r="O53" s="47">
        <f t="shared" si="24"/>
        <v>2</v>
      </c>
      <c r="P53" s="47">
        <f t="shared" si="24"/>
        <v>2</v>
      </c>
      <c r="Q53" s="47">
        <f t="shared" si="24"/>
        <v>2</v>
      </c>
      <c r="R53" s="47">
        <f t="shared" si="24"/>
        <v>2</v>
      </c>
      <c r="S53" s="47">
        <f t="shared" si="24"/>
        <v>2</v>
      </c>
      <c r="T53" s="47">
        <f t="shared" si="24"/>
        <v>2</v>
      </c>
      <c r="U53" s="47">
        <f t="shared" si="24"/>
        <v>2</v>
      </c>
      <c r="V53" s="47">
        <f t="shared" si="24"/>
        <v>2</v>
      </c>
      <c r="W53" s="51">
        <f t="shared" si="12"/>
        <v>35</v>
      </c>
      <c r="X53" s="118">
        <v>0</v>
      </c>
      <c r="Y53" s="108">
        <v>0</v>
      </c>
      <c r="Z53" s="47">
        <f>Z55+Z57</f>
        <v>2</v>
      </c>
      <c r="AA53" s="47">
        <f aca="true" t="shared" si="25" ref="AA53:AT53">AA55+AA57</f>
        <v>2</v>
      </c>
      <c r="AB53" s="47">
        <f t="shared" si="25"/>
        <v>2</v>
      </c>
      <c r="AC53" s="47">
        <f t="shared" si="25"/>
        <v>2</v>
      </c>
      <c r="AD53" s="47">
        <f t="shared" si="25"/>
        <v>2</v>
      </c>
      <c r="AE53" s="47">
        <f t="shared" si="25"/>
        <v>2</v>
      </c>
      <c r="AF53" s="47">
        <f t="shared" si="25"/>
        <v>2</v>
      </c>
      <c r="AG53" s="47">
        <f t="shared" si="25"/>
        <v>2</v>
      </c>
      <c r="AH53" s="47">
        <f t="shared" si="25"/>
        <v>2</v>
      </c>
      <c r="AI53" s="47">
        <f t="shared" si="25"/>
        <v>2</v>
      </c>
      <c r="AJ53" s="47">
        <f t="shared" si="25"/>
        <v>2</v>
      </c>
      <c r="AK53" s="47">
        <f t="shared" si="25"/>
        <v>2</v>
      </c>
      <c r="AL53" s="47">
        <f t="shared" si="25"/>
        <v>2</v>
      </c>
      <c r="AM53" s="47">
        <f t="shared" si="25"/>
        <v>2</v>
      </c>
      <c r="AN53" s="47">
        <f t="shared" si="25"/>
        <v>2</v>
      </c>
      <c r="AO53" s="47">
        <f t="shared" si="25"/>
        <v>2</v>
      </c>
      <c r="AP53" s="47">
        <f t="shared" si="25"/>
        <v>2</v>
      </c>
      <c r="AQ53" s="47">
        <f t="shared" si="25"/>
        <v>2</v>
      </c>
      <c r="AR53" s="47">
        <f t="shared" si="25"/>
        <v>2</v>
      </c>
      <c r="AS53" s="47">
        <f t="shared" si="25"/>
        <v>2</v>
      </c>
      <c r="AT53" s="47">
        <f t="shared" si="25"/>
        <v>0</v>
      </c>
      <c r="AU53" s="110"/>
      <c r="AV53" s="110"/>
      <c r="AW53" s="110"/>
      <c r="AX53" s="42">
        <f>SUM(Z53:AT53)</f>
        <v>40</v>
      </c>
      <c r="AY53" s="48">
        <f t="shared" si="16"/>
        <v>75</v>
      </c>
      <c r="AZ53" s="37">
        <f t="shared" si="5"/>
        <v>75</v>
      </c>
    </row>
    <row r="54" spans="1:52" s="36" customFormat="1" ht="10.5" customHeight="1">
      <c r="A54" s="37"/>
      <c r="B54" s="266" t="s">
        <v>24</v>
      </c>
      <c r="C54" s="189" t="s">
        <v>119</v>
      </c>
      <c r="D54" s="52" t="s">
        <v>12</v>
      </c>
      <c r="E54" s="175">
        <f t="shared" si="9"/>
        <v>105</v>
      </c>
      <c r="F54" s="52">
        <f>SUM(F56,F58,F59)</f>
        <v>0</v>
      </c>
      <c r="G54" s="52">
        <f aca="true" t="shared" si="26" ref="G54:V54">SUM(G56,G58,G59)</f>
        <v>0</v>
      </c>
      <c r="H54" s="52">
        <f t="shared" si="26"/>
        <v>0</v>
      </c>
      <c r="I54" s="52">
        <f t="shared" si="26"/>
        <v>0</v>
      </c>
      <c r="J54" s="52">
        <f t="shared" si="26"/>
        <v>0</v>
      </c>
      <c r="K54" s="52">
        <f t="shared" si="26"/>
        <v>0</v>
      </c>
      <c r="L54" s="52">
        <f t="shared" si="26"/>
        <v>0</v>
      </c>
      <c r="M54" s="52">
        <f t="shared" si="26"/>
        <v>0</v>
      </c>
      <c r="N54" s="52">
        <f t="shared" si="26"/>
        <v>0</v>
      </c>
      <c r="O54" s="52">
        <f t="shared" si="26"/>
        <v>0</v>
      </c>
      <c r="P54" s="52">
        <f t="shared" si="26"/>
        <v>0</v>
      </c>
      <c r="Q54" s="52">
        <f t="shared" si="26"/>
        <v>0</v>
      </c>
      <c r="R54" s="52">
        <f t="shared" si="26"/>
        <v>0</v>
      </c>
      <c r="S54" s="52">
        <f t="shared" si="26"/>
        <v>0</v>
      </c>
      <c r="T54" s="52">
        <f t="shared" si="26"/>
        <v>0</v>
      </c>
      <c r="U54" s="52">
        <f t="shared" si="26"/>
        <v>0</v>
      </c>
      <c r="V54" s="52">
        <f t="shared" si="26"/>
        <v>0</v>
      </c>
      <c r="W54" s="54">
        <f t="shared" si="12"/>
        <v>0</v>
      </c>
      <c r="X54" s="118">
        <v>0</v>
      </c>
      <c r="Y54" s="108">
        <v>0</v>
      </c>
      <c r="Z54" s="176">
        <f>SUM(Z56,Z58)</f>
        <v>5</v>
      </c>
      <c r="AA54" s="176">
        <f aca="true" t="shared" si="27" ref="AA54:AT54">SUM(AA56,AA58)</f>
        <v>5</v>
      </c>
      <c r="AB54" s="176">
        <f t="shared" si="27"/>
        <v>5</v>
      </c>
      <c r="AC54" s="176">
        <f t="shared" si="27"/>
        <v>5</v>
      </c>
      <c r="AD54" s="176">
        <f t="shared" si="27"/>
        <v>5</v>
      </c>
      <c r="AE54" s="176">
        <f t="shared" si="27"/>
        <v>5</v>
      </c>
      <c r="AF54" s="176">
        <f t="shared" si="27"/>
        <v>5</v>
      </c>
      <c r="AG54" s="176">
        <f t="shared" si="27"/>
        <v>5</v>
      </c>
      <c r="AH54" s="176">
        <f t="shared" si="27"/>
        <v>5</v>
      </c>
      <c r="AI54" s="176">
        <f t="shared" si="27"/>
        <v>5</v>
      </c>
      <c r="AJ54" s="176">
        <f t="shared" si="27"/>
        <v>5</v>
      </c>
      <c r="AK54" s="176">
        <f t="shared" si="27"/>
        <v>5</v>
      </c>
      <c r="AL54" s="176">
        <f t="shared" si="27"/>
        <v>5</v>
      </c>
      <c r="AM54" s="176">
        <f t="shared" si="27"/>
        <v>5</v>
      </c>
      <c r="AN54" s="176">
        <f t="shared" si="27"/>
        <v>5</v>
      </c>
      <c r="AO54" s="176">
        <f t="shared" si="27"/>
        <v>5</v>
      </c>
      <c r="AP54" s="176">
        <f t="shared" si="27"/>
        <v>5</v>
      </c>
      <c r="AQ54" s="176">
        <f t="shared" si="27"/>
        <v>5</v>
      </c>
      <c r="AR54" s="176">
        <f t="shared" si="27"/>
        <v>5</v>
      </c>
      <c r="AS54" s="176">
        <f t="shared" si="27"/>
        <v>5</v>
      </c>
      <c r="AT54" s="176">
        <f t="shared" si="27"/>
        <v>5</v>
      </c>
      <c r="AU54" s="110"/>
      <c r="AV54" s="110"/>
      <c r="AW54" s="110"/>
      <c r="AX54" s="175">
        <f>SUM(X54:AW54)</f>
        <v>105</v>
      </c>
      <c r="AY54" s="114">
        <f t="shared" si="16"/>
        <v>105</v>
      </c>
      <c r="AZ54" s="37">
        <f t="shared" si="5"/>
        <v>105</v>
      </c>
    </row>
    <row r="55" spans="1:52" s="36" customFormat="1" ht="10.5" customHeight="1">
      <c r="A55" s="37"/>
      <c r="B55" s="266"/>
      <c r="C55" s="189"/>
      <c r="D55" s="52" t="s">
        <v>13</v>
      </c>
      <c r="E55" s="175">
        <f t="shared" si="9"/>
        <v>20</v>
      </c>
      <c r="F55" s="52">
        <f>SUM(F57)</f>
        <v>0</v>
      </c>
      <c r="G55" s="52">
        <f aca="true" t="shared" si="28" ref="G55:V55">SUM(G57)</f>
        <v>0</v>
      </c>
      <c r="H55" s="52">
        <f t="shared" si="28"/>
        <v>0</v>
      </c>
      <c r="I55" s="52">
        <f t="shared" si="28"/>
        <v>0</v>
      </c>
      <c r="J55" s="52">
        <f t="shared" si="28"/>
        <v>0</v>
      </c>
      <c r="K55" s="52">
        <f t="shared" si="28"/>
        <v>0</v>
      </c>
      <c r="L55" s="52">
        <f t="shared" si="28"/>
        <v>0</v>
      </c>
      <c r="M55" s="52">
        <f t="shared" si="28"/>
        <v>0</v>
      </c>
      <c r="N55" s="52">
        <f t="shared" si="28"/>
        <v>0</v>
      </c>
      <c r="O55" s="52">
        <f t="shared" si="28"/>
        <v>0</v>
      </c>
      <c r="P55" s="52">
        <f t="shared" si="28"/>
        <v>0</v>
      </c>
      <c r="Q55" s="52">
        <f t="shared" si="28"/>
        <v>0</v>
      </c>
      <c r="R55" s="52">
        <f t="shared" si="28"/>
        <v>0</v>
      </c>
      <c r="S55" s="52">
        <f t="shared" si="28"/>
        <v>0</v>
      </c>
      <c r="T55" s="52">
        <f t="shared" si="28"/>
        <v>0</v>
      </c>
      <c r="U55" s="52">
        <f t="shared" si="28"/>
        <v>0</v>
      </c>
      <c r="V55" s="52">
        <f t="shared" si="28"/>
        <v>0</v>
      </c>
      <c r="W55" s="54">
        <f t="shared" si="12"/>
        <v>0</v>
      </c>
      <c r="X55" s="118">
        <v>0</v>
      </c>
      <c r="Y55" s="108">
        <v>0</v>
      </c>
      <c r="Z55" s="176">
        <f>SUM(Z57,Z59)</f>
        <v>1</v>
      </c>
      <c r="AA55" s="176">
        <f aca="true" t="shared" si="29" ref="AA55:AT55">SUM(AA57,AA59)</f>
        <v>1</v>
      </c>
      <c r="AB55" s="176">
        <f t="shared" si="29"/>
        <v>1</v>
      </c>
      <c r="AC55" s="176">
        <f t="shared" si="29"/>
        <v>1</v>
      </c>
      <c r="AD55" s="176">
        <f t="shared" si="29"/>
        <v>1</v>
      </c>
      <c r="AE55" s="176">
        <f t="shared" si="29"/>
        <v>1</v>
      </c>
      <c r="AF55" s="176">
        <f t="shared" si="29"/>
        <v>1</v>
      </c>
      <c r="AG55" s="176">
        <f t="shared" si="29"/>
        <v>1</v>
      </c>
      <c r="AH55" s="176">
        <f t="shared" si="29"/>
        <v>1</v>
      </c>
      <c r="AI55" s="176">
        <f t="shared" si="29"/>
        <v>1</v>
      </c>
      <c r="AJ55" s="176">
        <f t="shared" si="29"/>
        <v>1</v>
      </c>
      <c r="AK55" s="176">
        <f t="shared" si="29"/>
        <v>1</v>
      </c>
      <c r="AL55" s="176">
        <f t="shared" si="29"/>
        <v>1</v>
      </c>
      <c r="AM55" s="176">
        <f t="shared" si="29"/>
        <v>1</v>
      </c>
      <c r="AN55" s="176">
        <f t="shared" si="29"/>
        <v>1</v>
      </c>
      <c r="AO55" s="176">
        <f t="shared" si="29"/>
        <v>1</v>
      </c>
      <c r="AP55" s="176">
        <f t="shared" si="29"/>
        <v>1</v>
      </c>
      <c r="AQ55" s="176">
        <f t="shared" si="29"/>
        <v>1</v>
      </c>
      <c r="AR55" s="176">
        <f t="shared" si="29"/>
        <v>1</v>
      </c>
      <c r="AS55" s="176">
        <f t="shared" si="29"/>
        <v>1</v>
      </c>
      <c r="AT55" s="176">
        <f t="shared" si="29"/>
        <v>0</v>
      </c>
      <c r="AU55" s="110"/>
      <c r="AV55" s="110"/>
      <c r="AW55" s="110"/>
      <c r="AX55" s="175">
        <f>SUM(X55:AW55)</f>
        <v>20</v>
      </c>
      <c r="AY55" s="114">
        <f t="shared" si="16"/>
        <v>20</v>
      </c>
      <c r="AZ55" s="37">
        <f t="shared" si="5"/>
        <v>20</v>
      </c>
    </row>
    <row r="56" spans="1:52" s="36" customFormat="1" ht="10.5" customHeight="1">
      <c r="A56" s="37"/>
      <c r="B56" s="255" t="s">
        <v>26</v>
      </c>
      <c r="C56" s="191" t="s">
        <v>120</v>
      </c>
      <c r="D56" s="37" t="s">
        <v>12</v>
      </c>
      <c r="E56" s="174">
        <f t="shared" si="9"/>
        <v>42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113">
        <f t="shared" si="12"/>
        <v>0</v>
      </c>
      <c r="X56" s="117">
        <v>0</v>
      </c>
      <c r="Y56" s="107">
        <v>0</v>
      </c>
      <c r="Z56" s="37">
        <v>2</v>
      </c>
      <c r="AA56" s="37">
        <v>2</v>
      </c>
      <c r="AB56" s="37">
        <v>2</v>
      </c>
      <c r="AC56" s="37">
        <v>2</v>
      </c>
      <c r="AD56" s="37">
        <v>2</v>
      </c>
      <c r="AE56" s="37">
        <v>2</v>
      </c>
      <c r="AF56" s="37">
        <v>2</v>
      </c>
      <c r="AG56" s="37">
        <v>2</v>
      </c>
      <c r="AH56" s="37">
        <v>2</v>
      </c>
      <c r="AI56" s="37">
        <v>2</v>
      </c>
      <c r="AJ56" s="37">
        <v>2</v>
      </c>
      <c r="AK56" s="37">
        <v>2</v>
      </c>
      <c r="AL56" s="37">
        <v>2</v>
      </c>
      <c r="AM56" s="37">
        <v>2</v>
      </c>
      <c r="AN56" s="37">
        <v>2</v>
      </c>
      <c r="AO56" s="37">
        <v>2</v>
      </c>
      <c r="AP56" s="37">
        <v>2</v>
      </c>
      <c r="AQ56" s="37">
        <v>2</v>
      </c>
      <c r="AR56" s="37">
        <v>2</v>
      </c>
      <c r="AS56" s="37">
        <v>2</v>
      </c>
      <c r="AT56" s="37">
        <v>2</v>
      </c>
      <c r="AU56" s="109"/>
      <c r="AV56" s="109"/>
      <c r="AW56" s="109"/>
      <c r="AX56" s="37">
        <f>SUM(X56:AW56)</f>
        <v>42</v>
      </c>
      <c r="AY56" s="114">
        <f t="shared" si="16"/>
        <v>42</v>
      </c>
      <c r="AZ56" s="37">
        <f t="shared" si="5"/>
        <v>42</v>
      </c>
    </row>
    <row r="57" spans="1:52" s="36" customFormat="1" ht="10.5" customHeight="1">
      <c r="A57" s="37"/>
      <c r="B57" s="255"/>
      <c r="C57" s="191"/>
      <c r="D57" s="37" t="s">
        <v>13</v>
      </c>
      <c r="E57" s="174">
        <f t="shared" si="9"/>
        <v>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113">
        <f t="shared" si="12"/>
        <v>0</v>
      </c>
      <c r="X57" s="117">
        <v>0</v>
      </c>
      <c r="Y57" s="107">
        <v>0</v>
      </c>
      <c r="Z57" s="55">
        <v>1</v>
      </c>
      <c r="AA57" s="55">
        <v>1</v>
      </c>
      <c r="AB57" s="55">
        <v>1</v>
      </c>
      <c r="AC57" s="55">
        <v>1</v>
      </c>
      <c r="AD57" s="55">
        <v>1</v>
      </c>
      <c r="AE57" s="55">
        <v>1</v>
      </c>
      <c r="AF57" s="55">
        <v>1</v>
      </c>
      <c r="AG57" s="55">
        <v>1</v>
      </c>
      <c r="AH57" s="55">
        <v>1</v>
      </c>
      <c r="AI57" s="55">
        <v>1</v>
      </c>
      <c r="AJ57" s="55">
        <v>1</v>
      </c>
      <c r="AK57" s="55">
        <v>1</v>
      </c>
      <c r="AL57" s="55">
        <v>1</v>
      </c>
      <c r="AM57" s="55">
        <v>1</v>
      </c>
      <c r="AN57" s="55">
        <v>1</v>
      </c>
      <c r="AO57" s="55">
        <v>1</v>
      </c>
      <c r="AP57" s="55">
        <v>1</v>
      </c>
      <c r="AQ57" s="55">
        <v>1</v>
      </c>
      <c r="AR57" s="55">
        <v>1</v>
      </c>
      <c r="AS57" s="55">
        <v>1</v>
      </c>
      <c r="AT57" s="55">
        <v>0</v>
      </c>
      <c r="AU57" s="109"/>
      <c r="AV57" s="109"/>
      <c r="AW57" s="109"/>
      <c r="AX57" s="55">
        <f>SUM(X57:AW57)</f>
        <v>20</v>
      </c>
      <c r="AY57" s="114">
        <f t="shared" si="16"/>
        <v>20</v>
      </c>
      <c r="AZ57" s="37">
        <f t="shared" si="5"/>
        <v>20</v>
      </c>
    </row>
    <row r="58" spans="1:52" s="36" customFormat="1" ht="16.5" customHeight="1">
      <c r="A58" s="37"/>
      <c r="B58" s="37" t="s">
        <v>27</v>
      </c>
      <c r="C58" s="37" t="s">
        <v>59</v>
      </c>
      <c r="D58" s="37" t="s">
        <v>12</v>
      </c>
      <c r="E58" s="174">
        <f t="shared" si="9"/>
        <v>63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8"/>
      <c r="V58" s="38"/>
      <c r="W58" s="113">
        <f aca="true" t="shared" si="30" ref="W58:W65">SUM(F58:V58)</f>
        <v>0</v>
      </c>
      <c r="X58" s="117">
        <v>0</v>
      </c>
      <c r="Y58" s="107">
        <v>0</v>
      </c>
      <c r="Z58" s="37">
        <v>3</v>
      </c>
      <c r="AA58" s="37">
        <v>3</v>
      </c>
      <c r="AB58" s="37">
        <v>3</v>
      </c>
      <c r="AC58" s="37">
        <v>3</v>
      </c>
      <c r="AD58" s="37">
        <v>3</v>
      </c>
      <c r="AE58" s="37">
        <v>3</v>
      </c>
      <c r="AF58" s="37">
        <v>3</v>
      </c>
      <c r="AG58" s="37">
        <v>3</v>
      </c>
      <c r="AH58" s="37">
        <v>3</v>
      </c>
      <c r="AI58" s="37">
        <v>3</v>
      </c>
      <c r="AJ58" s="37">
        <v>3</v>
      </c>
      <c r="AK58" s="37">
        <v>3</v>
      </c>
      <c r="AL58" s="37">
        <v>3</v>
      </c>
      <c r="AM58" s="37">
        <v>3</v>
      </c>
      <c r="AN58" s="37">
        <v>3</v>
      </c>
      <c r="AO58" s="37">
        <v>3</v>
      </c>
      <c r="AP58" s="37">
        <v>3</v>
      </c>
      <c r="AQ58" s="37">
        <v>3</v>
      </c>
      <c r="AR58" s="37">
        <v>3</v>
      </c>
      <c r="AS58" s="37">
        <v>3</v>
      </c>
      <c r="AT58" s="37">
        <v>3</v>
      </c>
      <c r="AU58" s="109"/>
      <c r="AV58" s="109"/>
      <c r="AW58" s="109"/>
      <c r="AX58" s="37">
        <f aca="true" t="shared" si="31" ref="AX58:AX65">SUM(X58:AW58)</f>
        <v>63</v>
      </c>
      <c r="AY58" s="114">
        <f t="shared" si="16"/>
        <v>63</v>
      </c>
      <c r="AZ58" s="37">
        <f t="shared" si="5"/>
        <v>63</v>
      </c>
    </row>
    <row r="59" spans="1:52" s="36" customFormat="1" ht="10.5" customHeight="1">
      <c r="A59" s="37"/>
      <c r="B59" s="56" t="s">
        <v>28</v>
      </c>
      <c r="C59" s="37" t="s">
        <v>129</v>
      </c>
      <c r="D59" s="37" t="s">
        <v>61</v>
      </c>
      <c r="E59" s="174">
        <f t="shared" si="9"/>
        <v>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8"/>
      <c r="V59" s="38"/>
      <c r="W59" s="113">
        <f t="shared" si="30"/>
        <v>0</v>
      </c>
      <c r="X59" s="117">
        <v>0</v>
      </c>
      <c r="Y59" s="107">
        <v>0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109"/>
      <c r="AV59" s="109"/>
      <c r="AW59" s="109"/>
      <c r="AX59" s="37">
        <f t="shared" si="31"/>
        <v>0</v>
      </c>
      <c r="AY59" s="114">
        <f t="shared" si="16"/>
        <v>0</v>
      </c>
      <c r="AZ59" s="37">
        <f t="shared" si="5"/>
        <v>0</v>
      </c>
    </row>
    <row r="60" spans="1:52" s="36" customFormat="1" ht="10.5" customHeight="1">
      <c r="A60" s="37"/>
      <c r="B60" s="270" t="s">
        <v>25</v>
      </c>
      <c r="C60" s="267" t="s">
        <v>121</v>
      </c>
      <c r="D60" s="55" t="s">
        <v>61</v>
      </c>
      <c r="E60" s="175">
        <v>275</v>
      </c>
      <c r="F60" s="55">
        <f>F62+F64+F66+F67</f>
        <v>10</v>
      </c>
      <c r="G60" s="55">
        <f aca="true" t="shared" si="32" ref="G60:V60">G62+G64+G66+G67</f>
        <v>10</v>
      </c>
      <c r="H60" s="55">
        <f t="shared" si="32"/>
        <v>10</v>
      </c>
      <c r="I60" s="55">
        <f t="shared" si="32"/>
        <v>10</v>
      </c>
      <c r="J60" s="55">
        <f t="shared" si="32"/>
        <v>10</v>
      </c>
      <c r="K60" s="55">
        <f t="shared" si="32"/>
        <v>10</v>
      </c>
      <c r="L60" s="55">
        <f t="shared" si="32"/>
        <v>10</v>
      </c>
      <c r="M60" s="55">
        <f t="shared" si="32"/>
        <v>10</v>
      </c>
      <c r="N60" s="55">
        <f t="shared" si="32"/>
        <v>10</v>
      </c>
      <c r="O60" s="55">
        <f t="shared" si="32"/>
        <v>10</v>
      </c>
      <c r="P60" s="55">
        <f t="shared" si="32"/>
        <v>10</v>
      </c>
      <c r="Q60" s="55">
        <f t="shared" si="32"/>
        <v>10</v>
      </c>
      <c r="R60" s="55">
        <f t="shared" si="32"/>
        <v>10</v>
      </c>
      <c r="S60" s="55">
        <f t="shared" si="32"/>
        <v>10</v>
      </c>
      <c r="T60" s="55">
        <f t="shared" si="32"/>
        <v>10</v>
      </c>
      <c r="U60" s="55">
        <f t="shared" si="32"/>
        <v>10</v>
      </c>
      <c r="V60" s="55">
        <f t="shared" si="32"/>
        <v>10</v>
      </c>
      <c r="W60" s="54">
        <f t="shared" si="30"/>
        <v>170</v>
      </c>
      <c r="X60" s="117">
        <v>0</v>
      </c>
      <c r="Y60" s="107">
        <v>0</v>
      </c>
      <c r="Z60" s="175">
        <f>Z62+Z64+Z66</f>
        <v>5</v>
      </c>
      <c r="AA60" s="175">
        <f aca="true" t="shared" si="33" ref="AA60:AT60">AA62+AA64+AA66</f>
        <v>5</v>
      </c>
      <c r="AB60" s="175">
        <f t="shared" si="33"/>
        <v>5</v>
      </c>
      <c r="AC60" s="175">
        <f t="shared" si="33"/>
        <v>5</v>
      </c>
      <c r="AD60" s="175">
        <f t="shared" si="33"/>
        <v>5</v>
      </c>
      <c r="AE60" s="175">
        <f t="shared" si="33"/>
        <v>5</v>
      </c>
      <c r="AF60" s="175">
        <f t="shared" si="33"/>
        <v>5</v>
      </c>
      <c r="AG60" s="175">
        <f t="shared" si="33"/>
        <v>5</v>
      </c>
      <c r="AH60" s="175">
        <f t="shared" si="33"/>
        <v>5</v>
      </c>
      <c r="AI60" s="175">
        <f t="shared" si="33"/>
        <v>5</v>
      </c>
      <c r="AJ60" s="175">
        <f t="shared" si="33"/>
        <v>5</v>
      </c>
      <c r="AK60" s="175">
        <f t="shared" si="33"/>
        <v>5</v>
      </c>
      <c r="AL60" s="175">
        <f t="shared" si="33"/>
        <v>5</v>
      </c>
      <c r="AM60" s="175">
        <f t="shared" si="33"/>
        <v>5</v>
      </c>
      <c r="AN60" s="175">
        <f t="shared" si="33"/>
        <v>5</v>
      </c>
      <c r="AO60" s="175">
        <f t="shared" si="33"/>
        <v>5</v>
      </c>
      <c r="AP60" s="175">
        <f t="shared" si="33"/>
        <v>5</v>
      </c>
      <c r="AQ60" s="175">
        <f t="shared" si="33"/>
        <v>5</v>
      </c>
      <c r="AR60" s="175">
        <f t="shared" si="33"/>
        <v>5</v>
      </c>
      <c r="AS60" s="175">
        <f t="shared" si="33"/>
        <v>5</v>
      </c>
      <c r="AT60" s="175">
        <f t="shared" si="33"/>
        <v>5</v>
      </c>
      <c r="AU60" s="109"/>
      <c r="AV60" s="109"/>
      <c r="AW60" s="109"/>
      <c r="AX60" s="175">
        <f t="shared" si="31"/>
        <v>105</v>
      </c>
      <c r="AY60" s="114">
        <f t="shared" si="16"/>
        <v>275</v>
      </c>
      <c r="AZ60" s="37">
        <f t="shared" si="5"/>
        <v>275</v>
      </c>
    </row>
    <row r="61" spans="1:52" s="36" customFormat="1" ht="12.75" customHeight="1">
      <c r="A61" s="37"/>
      <c r="B61" s="271"/>
      <c r="C61" s="268"/>
      <c r="D61" s="55" t="s">
        <v>13</v>
      </c>
      <c r="E61" s="175">
        <v>55</v>
      </c>
      <c r="F61" s="55">
        <f aca="true" t="shared" si="34" ref="F61:V61">SUM(F63,F65)</f>
        <v>3</v>
      </c>
      <c r="G61" s="55">
        <f t="shared" si="34"/>
        <v>2</v>
      </c>
      <c r="H61" s="55">
        <f t="shared" si="34"/>
        <v>2</v>
      </c>
      <c r="I61" s="55">
        <f t="shared" si="34"/>
        <v>2</v>
      </c>
      <c r="J61" s="55">
        <f t="shared" si="34"/>
        <v>2</v>
      </c>
      <c r="K61" s="55">
        <f t="shared" si="34"/>
        <v>2</v>
      </c>
      <c r="L61" s="55">
        <f t="shared" si="34"/>
        <v>2</v>
      </c>
      <c r="M61" s="55">
        <f t="shared" si="34"/>
        <v>2</v>
      </c>
      <c r="N61" s="55">
        <f t="shared" si="34"/>
        <v>2</v>
      </c>
      <c r="O61" s="55">
        <f t="shared" si="34"/>
        <v>2</v>
      </c>
      <c r="P61" s="55">
        <f t="shared" si="34"/>
        <v>2</v>
      </c>
      <c r="Q61" s="55">
        <f t="shared" si="34"/>
        <v>2</v>
      </c>
      <c r="R61" s="55">
        <f t="shared" si="34"/>
        <v>2</v>
      </c>
      <c r="S61" s="55">
        <f t="shared" si="34"/>
        <v>2</v>
      </c>
      <c r="T61" s="55">
        <f t="shared" si="34"/>
        <v>2</v>
      </c>
      <c r="U61" s="55">
        <f t="shared" si="34"/>
        <v>2</v>
      </c>
      <c r="V61" s="55">
        <f t="shared" si="34"/>
        <v>2</v>
      </c>
      <c r="W61" s="54">
        <f t="shared" si="30"/>
        <v>35</v>
      </c>
      <c r="X61" s="117">
        <v>0</v>
      </c>
      <c r="Y61" s="107">
        <v>0</v>
      </c>
      <c r="Z61" s="175">
        <f>+Z63+Z65</f>
        <v>0</v>
      </c>
      <c r="AA61" s="175">
        <f aca="true" t="shared" si="35" ref="AA61:AR61">SUM(AA63,AA65)</f>
        <v>2</v>
      </c>
      <c r="AB61" s="175">
        <f t="shared" si="35"/>
        <v>0</v>
      </c>
      <c r="AC61" s="175">
        <f t="shared" si="35"/>
        <v>2</v>
      </c>
      <c r="AD61" s="175">
        <f t="shared" si="35"/>
        <v>0</v>
      </c>
      <c r="AE61" s="175">
        <f t="shared" si="35"/>
        <v>2</v>
      </c>
      <c r="AF61" s="175">
        <f t="shared" si="35"/>
        <v>0</v>
      </c>
      <c r="AG61" s="175">
        <f t="shared" si="35"/>
        <v>2</v>
      </c>
      <c r="AH61" s="175">
        <f t="shared" si="35"/>
        <v>0</v>
      </c>
      <c r="AI61" s="175">
        <f t="shared" si="35"/>
        <v>2</v>
      </c>
      <c r="AJ61" s="175">
        <f t="shared" si="35"/>
        <v>0</v>
      </c>
      <c r="AK61" s="175">
        <f t="shared" si="35"/>
        <v>2</v>
      </c>
      <c r="AL61" s="175">
        <f t="shared" si="35"/>
        <v>0</v>
      </c>
      <c r="AM61" s="175">
        <f t="shared" si="35"/>
        <v>2</v>
      </c>
      <c r="AN61" s="175">
        <f t="shared" si="35"/>
        <v>0</v>
      </c>
      <c r="AO61" s="175">
        <f t="shared" si="35"/>
        <v>2</v>
      </c>
      <c r="AP61" s="175">
        <f t="shared" si="35"/>
        <v>0</v>
      </c>
      <c r="AQ61" s="175">
        <f t="shared" si="35"/>
        <v>2</v>
      </c>
      <c r="AR61" s="175">
        <f t="shared" si="35"/>
        <v>0</v>
      </c>
      <c r="AS61" s="175">
        <v>1</v>
      </c>
      <c r="AT61" s="175">
        <f>SUM(AT63,AT65)</f>
        <v>0</v>
      </c>
      <c r="AU61" s="109"/>
      <c r="AV61" s="109"/>
      <c r="AW61" s="109"/>
      <c r="AX61" s="175">
        <f t="shared" si="31"/>
        <v>19</v>
      </c>
      <c r="AY61" s="114">
        <v>55</v>
      </c>
      <c r="AZ61" s="37">
        <f t="shared" si="5"/>
        <v>54</v>
      </c>
    </row>
    <row r="62" spans="1:52" s="36" customFormat="1" ht="10.5" customHeight="1">
      <c r="A62" s="37"/>
      <c r="B62" s="274" t="s">
        <v>29</v>
      </c>
      <c r="C62" s="276" t="s">
        <v>122</v>
      </c>
      <c r="D62" s="37" t="s">
        <v>61</v>
      </c>
      <c r="E62" s="174">
        <f>W62+AX62</f>
        <v>72</v>
      </c>
      <c r="F62" s="40">
        <v>3</v>
      </c>
      <c r="G62" s="40">
        <v>3</v>
      </c>
      <c r="H62" s="40">
        <v>3</v>
      </c>
      <c r="I62" s="40">
        <v>3</v>
      </c>
      <c r="J62" s="40">
        <v>3</v>
      </c>
      <c r="K62" s="40">
        <v>3</v>
      </c>
      <c r="L62" s="40">
        <v>3</v>
      </c>
      <c r="M62" s="40">
        <v>3</v>
      </c>
      <c r="N62" s="40">
        <v>3</v>
      </c>
      <c r="O62" s="40">
        <v>3</v>
      </c>
      <c r="P62" s="40">
        <v>3</v>
      </c>
      <c r="Q62" s="40">
        <v>3</v>
      </c>
      <c r="R62" s="40">
        <v>3</v>
      </c>
      <c r="S62" s="40">
        <v>3</v>
      </c>
      <c r="T62" s="40">
        <v>3</v>
      </c>
      <c r="U62" s="57">
        <v>3</v>
      </c>
      <c r="V62" s="57">
        <v>3</v>
      </c>
      <c r="W62" s="113">
        <f t="shared" si="30"/>
        <v>51</v>
      </c>
      <c r="X62" s="117">
        <v>0</v>
      </c>
      <c r="Y62" s="107">
        <v>0</v>
      </c>
      <c r="Z62" s="40">
        <v>1</v>
      </c>
      <c r="AA62" s="40">
        <v>1</v>
      </c>
      <c r="AB62" s="40">
        <v>1</v>
      </c>
      <c r="AC62" s="40">
        <v>1</v>
      </c>
      <c r="AD62" s="40">
        <v>1</v>
      </c>
      <c r="AE62" s="40">
        <v>1</v>
      </c>
      <c r="AF62" s="40">
        <v>1</v>
      </c>
      <c r="AG62" s="40">
        <v>1</v>
      </c>
      <c r="AH62" s="40">
        <v>1</v>
      </c>
      <c r="AI62" s="40">
        <v>1</v>
      </c>
      <c r="AJ62" s="40">
        <v>1</v>
      </c>
      <c r="AK62" s="40">
        <v>1</v>
      </c>
      <c r="AL62" s="40">
        <v>1</v>
      </c>
      <c r="AM62" s="40">
        <v>1</v>
      </c>
      <c r="AN62" s="40">
        <v>1</v>
      </c>
      <c r="AO62" s="40">
        <v>1</v>
      </c>
      <c r="AP62" s="40">
        <v>1</v>
      </c>
      <c r="AQ62" s="40">
        <v>1</v>
      </c>
      <c r="AR62" s="40">
        <v>1</v>
      </c>
      <c r="AS62" s="40">
        <v>1</v>
      </c>
      <c r="AT62" s="40">
        <v>1</v>
      </c>
      <c r="AU62" s="109"/>
      <c r="AV62" s="109"/>
      <c r="AW62" s="109"/>
      <c r="AX62" s="40">
        <f t="shared" si="31"/>
        <v>21</v>
      </c>
      <c r="AY62" s="114">
        <f>SUM(W62,AX62)</f>
        <v>72</v>
      </c>
      <c r="AZ62" s="37">
        <f t="shared" si="5"/>
        <v>72</v>
      </c>
    </row>
    <row r="63" spans="1:52" s="36" customFormat="1" ht="15" customHeight="1">
      <c r="A63" s="37"/>
      <c r="B63" s="275"/>
      <c r="C63" s="277"/>
      <c r="D63" s="37" t="s">
        <v>13</v>
      </c>
      <c r="E63" s="174">
        <f>W63+AX63</f>
        <v>36</v>
      </c>
      <c r="F63" s="55">
        <v>2</v>
      </c>
      <c r="G63" s="55">
        <v>2</v>
      </c>
      <c r="H63" s="55">
        <v>1</v>
      </c>
      <c r="I63" s="55">
        <v>2</v>
      </c>
      <c r="J63" s="55">
        <v>1</v>
      </c>
      <c r="K63" s="55">
        <v>2</v>
      </c>
      <c r="L63" s="55">
        <v>1</v>
      </c>
      <c r="M63" s="55">
        <v>2</v>
      </c>
      <c r="N63" s="55">
        <v>1</v>
      </c>
      <c r="O63" s="55">
        <v>2</v>
      </c>
      <c r="P63" s="55">
        <v>1</v>
      </c>
      <c r="Q63" s="55">
        <v>2</v>
      </c>
      <c r="R63" s="55">
        <v>1</v>
      </c>
      <c r="S63" s="55">
        <v>2</v>
      </c>
      <c r="T63" s="55">
        <v>1</v>
      </c>
      <c r="U63" s="63">
        <v>2</v>
      </c>
      <c r="V63" s="63">
        <v>1</v>
      </c>
      <c r="W63" s="54">
        <f t="shared" si="30"/>
        <v>26</v>
      </c>
      <c r="X63" s="117">
        <v>0</v>
      </c>
      <c r="Y63" s="107">
        <v>0</v>
      </c>
      <c r="Z63" s="55">
        <v>0</v>
      </c>
      <c r="AA63" s="55">
        <v>1</v>
      </c>
      <c r="AB63" s="55"/>
      <c r="AC63" s="55">
        <v>1</v>
      </c>
      <c r="AD63" s="55"/>
      <c r="AE63" s="55">
        <v>1</v>
      </c>
      <c r="AF63" s="55"/>
      <c r="AG63" s="55">
        <v>1</v>
      </c>
      <c r="AH63" s="55"/>
      <c r="AI63" s="55">
        <v>1</v>
      </c>
      <c r="AJ63" s="55"/>
      <c r="AK63" s="55">
        <v>1</v>
      </c>
      <c r="AL63" s="55"/>
      <c r="AM63" s="55">
        <v>1</v>
      </c>
      <c r="AN63" s="55"/>
      <c r="AO63" s="55">
        <v>1</v>
      </c>
      <c r="AP63" s="55"/>
      <c r="AQ63" s="55">
        <v>1</v>
      </c>
      <c r="AR63" s="55"/>
      <c r="AS63" s="55">
        <v>1</v>
      </c>
      <c r="AT63" s="55"/>
      <c r="AU63" s="109"/>
      <c r="AV63" s="109"/>
      <c r="AW63" s="109"/>
      <c r="AX63" s="55">
        <f t="shared" si="31"/>
        <v>10</v>
      </c>
      <c r="AY63" s="114">
        <f>SUM(W63,AX63)</f>
        <v>36</v>
      </c>
      <c r="AZ63" s="37">
        <f t="shared" si="5"/>
        <v>36</v>
      </c>
    </row>
    <row r="64" spans="1:52" s="36" customFormat="1" ht="16.5" customHeight="1">
      <c r="A64" s="37"/>
      <c r="B64" s="264" t="s">
        <v>123</v>
      </c>
      <c r="C64" s="243" t="s">
        <v>124</v>
      </c>
      <c r="D64" s="37" t="s">
        <v>61</v>
      </c>
      <c r="E64" s="174">
        <f>W64+AX64</f>
        <v>38</v>
      </c>
      <c r="F64" s="37">
        <v>1</v>
      </c>
      <c r="G64" s="37">
        <v>1</v>
      </c>
      <c r="H64" s="37">
        <v>1</v>
      </c>
      <c r="I64" s="37">
        <v>1</v>
      </c>
      <c r="J64" s="37">
        <v>1</v>
      </c>
      <c r="K64" s="37">
        <v>1</v>
      </c>
      <c r="L64" s="37">
        <v>1</v>
      </c>
      <c r="M64" s="37">
        <v>1</v>
      </c>
      <c r="N64" s="37">
        <v>1</v>
      </c>
      <c r="O64" s="37">
        <v>1</v>
      </c>
      <c r="P64" s="37">
        <v>1</v>
      </c>
      <c r="Q64" s="37">
        <v>1</v>
      </c>
      <c r="R64" s="37">
        <v>1</v>
      </c>
      <c r="S64" s="37">
        <v>1</v>
      </c>
      <c r="T64" s="37">
        <v>1</v>
      </c>
      <c r="U64" s="38">
        <v>1</v>
      </c>
      <c r="V64" s="38">
        <v>1</v>
      </c>
      <c r="W64" s="113">
        <f t="shared" si="30"/>
        <v>17</v>
      </c>
      <c r="X64" s="117">
        <v>0</v>
      </c>
      <c r="Y64" s="107">
        <v>0</v>
      </c>
      <c r="Z64" s="37">
        <v>1</v>
      </c>
      <c r="AA64" s="37">
        <v>1</v>
      </c>
      <c r="AB64" s="37">
        <v>1</v>
      </c>
      <c r="AC64" s="37">
        <v>1</v>
      </c>
      <c r="AD64" s="37">
        <v>1</v>
      </c>
      <c r="AE64" s="37">
        <v>1</v>
      </c>
      <c r="AF64" s="37">
        <v>1</v>
      </c>
      <c r="AG64" s="37">
        <v>1</v>
      </c>
      <c r="AH64" s="37">
        <v>1</v>
      </c>
      <c r="AI64" s="37">
        <v>1</v>
      </c>
      <c r="AJ64" s="37">
        <v>1</v>
      </c>
      <c r="AK64" s="37">
        <v>1</v>
      </c>
      <c r="AL64" s="37">
        <v>1</v>
      </c>
      <c r="AM64" s="37">
        <v>1</v>
      </c>
      <c r="AN64" s="37">
        <v>1</v>
      </c>
      <c r="AO64" s="37">
        <v>1</v>
      </c>
      <c r="AP64" s="37">
        <v>1</v>
      </c>
      <c r="AQ64" s="37">
        <v>1</v>
      </c>
      <c r="AR64" s="37">
        <v>1</v>
      </c>
      <c r="AS64" s="37">
        <v>1</v>
      </c>
      <c r="AT64" s="37">
        <v>1</v>
      </c>
      <c r="AU64" s="109"/>
      <c r="AV64" s="109"/>
      <c r="AW64" s="109"/>
      <c r="AX64" s="37">
        <f t="shared" si="31"/>
        <v>21</v>
      </c>
      <c r="AY64" s="114">
        <f>SUM(W64,AX64)</f>
        <v>38</v>
      </c>
      <c r="AZ64" s="37">
        <f t="shared" si="5"/>
        <v>38</v>
      </c>
    </row>
    <row r="65" spans="1:52" s="36" customFormat="1" ht="16.5" customHeight="1">
      <c r="A65" s="37"/>
      <c r="B65" s="265"/>
      <c r="C65" s="244"/>
      <c r="D65" s="37" t="s">
        <v>13</v>
      </c>
      <c r="E65" s="174">
        <f>W65+AX65</f>
        <v>19</v>
      </c>
      <c r="F65" s="55">
        <v>1</v>
      </c>
      <c r="G65" s="55"/>
      <c r="H65" s="55">
        <v>1</v>
      </c>
      <c r="I65" s="55"/>
      <c r="J65" s="55">
        <v>1</v>
      </c>
      <c r="K65" s="55"/>
      <c r="L65" s="55">
        <v>1</v>
      </c>
      <c r="M65" s="55"/>
      <c r="N65" s="55">
        <v>1</v>
      </c>
      <c r="O65" s="55"/>
      <c r="P65" s="55">
        <v>1</v>
      </c>
      <c r="Q65" s="55"/>
      <c r="R65" s="55">
        <v>1</v>
      </c>
      <c r="S65" s="55"/>
      <c r="T65" s="55">
        <v>1</v>
      </c>
      <c r="U65" s="63"/>
      <c r="V65" s="63">
        <v>1</v>
      </c>
      <c r="W65" s="54">
        <f t="shared" si="30"/>
        <v>9</v>
      </c>
      <c r="X65" s="117">
        <v>0</v>
      </c>
      <c r="Y65" s="107">
        <v>0</v>
      </c>
      <c r="Z65" s="55"/>
      <c r="AA65" s="55">
        <v>1</v>
      </c>
      <c r="AB65" s="55"/>
      <c r="AC65" s="55">
        <v>1</v>
      </c>
      <c r="AD65" s="55"/>
      <c r="AE65" s="55">
        <v>1</v>
      </c>
      <c r="AF65" s="55"/>
      <c r="AG65" s="55">
        <v>1</v>
      </c>
      <c r="AH65" s="55"/>
      <c r="AI65" s="55">
        <v>1</v>
      </c>
      <c r="AJ65" s="55"/>
      <c r="AK65" s="55">
        <v>1</v>
      </c>
      <c r="AL65" s="55"/>
      <c r="AM65" s="55">
        <v>1</v>
      </c>
      <c r="AN65" s="55"/>
      <c r="AO65" s="55">
        <v>1</v>
      </c>
      <c r="AP65" s="55"/>
      <c r="AQ65" s="55">
        <v>1</v>
      </c>
      <c r="AR65" s="55"/>
      <c r="AS65" s="55">
        <v>1</v>
      </c>
      <c r="AT65" s="55"/>
      <c r="AU65" s="109"/>
      <c r="AV65" s="109"/>
      <c r="AW65" s="109"/>
      <c r="AX65" s="55">
        <f t="shared" si="31"/>
        <v>10</v>
      </c>
      <c r="AY65" s="114">
        <f>SUM(W65,AX65)</f>
        <v>19</v>
      </c>
      <c r="AZ65" s="37">
        <f t="shared" si="5"/>
        <v>19</v>
      </c>
    </row>
    <row r="66" spans="1:52" s="36" customFormat="1" ht="16.5" customHeight="1">
      <c r="A66" s="37"/>
      <c r="B66" s="37" t="s">
        <v>62</v>
      </c>
      <c r="C66" s="37" t="s">
        <v>59</v>
      </c>
      <c r="D66" s="37" t="s">
        <v>12</v>
      </c>
      <c r="E66" s="174">
        <v>102</v>
      </c>
      <c r="F66" s="143">
        <v>6</v>
      </c>
      <c r="G66" s="143">
        <v>6</v>
      </c>
      <c r="H66" s="143">
        <v>6</v>
      </c>
      <c r="I66" s="143">
        <v>6</v>
      </c>
      <c r="J66" s="143">
        <v>6</v>
      </c>
      <c r="K66" s="143">
        <v>6</v>
      </c>
      <c r="L66" s="143">
        <v>6</v>
      </c>
      <c r="M66" s="143">
        <v>6</v>
      </c>
      <c r="N66" s="143">
        <v>6</v>
      </c>
      <c r="O66" s="143">
        <v>6</v>
      </c>
      <c r="P66" s="143">
        <v>6</v>
      </c>
      <c r="Q66" s="143">
        <v>6</v>
      </c>
      <c r="R66" s="143">
        <v>6</v>
      </c>
      <c r="S66" s="143">
        <v>6</v>
      </c>
      <c r="T66" s="143">
        <v>6</v>
      </c>
      <c r="U66" s="144">
        <v>6</v>
      </c>
      <c r="V66" s="144">
        <v>6</v>
      </c>
      <c r="W66" s="145">
        <f>SUM(F66:V66)</f>
        <v>102</v>
      </c>
      <c r="X66" s="117">
        <v>0</v>
      </c>
      <c r="Y66" s="107">
        <v>0</v>
      </c>
      <c r="Z66" s="37">
        <v>3</v>
      </c>
      <c r="AA66" s="37">
        <v>3</v>
      </c>
      <c r="AB66" s="37">
        <v>3</v>
      </c>
      <c r="AC66" s="37">
        <v>3</v>
      </c>
      <c r="AD66" s="37">
        <v>3</v>
      </c>
      <c r="AE66" s="37">
        <v>3</v>
      </c>
      <c r="AF66" s="37">
        <v>3</v>
      </c>
      <c r="AG66" s="37">
        <v>3</v>
      </c>
      <c r="AH66" s="37">
        <v>3</v>
      </c>
      <c r="AI66" s="37">
        <v>3</v>
      </c>
      <c r="AJ66" s="37">
        <v>3</v>
      </c>
      <c r="AK66" s="37">
        <v>3</v>
      </c>
      <c r="AL66" s="37">
        <v>3</v>
      </c>
      <c r="AM66" s="37">
        <v>3</v>
      </c>
      <c r="AN66" s="37">
        <v>3</v>
      </c>
      <c r="AO66" s="37">
        <v>3</v>
      </c>
      <c r="AP66" s="37">
        <v>3</v>
      </c>
      <c r="AQ66" s="37">
        <v>3</v>
      </c>
      <c r="AR66" s="37">
        <v>3</v>
      </c>
      <c r="AS66" s="37">
        <v>3</v>
      </c>
      <c r="AT66" s="37">
        <v>3</v>
      </c>
      <c r="AU66" s="109"/>
      <c r="AV66" s="109"/>
      <c r="AW66" s="109"/>
      <c r="AX66" s="37">
        <f>SUM(Z66:AW66)</f>
        <v>63</v>
      </c>
      <c r="AY66" s="114">
        <f>SUM(W66,AX66)</f>
        <v>165</v>
      </c>
      <c r="AZ66" s="37">
        <f t="shared" si="5"/>
        <v>165</v>
      </c>
    </row>
    <row r="67" spans="1:52" s="36" customFormat="1" ht="16.5" customHeight="1">
      <c r="A67" s="37"/>
      <c r="B67" s="56" t="s">
        <v>63</v>
      </c>
      <c r="C67" s="37" t="s">
        <v>129</v>
      </c>
      <c r="D67" s="37" t="s">
        <v>61</v>
      </c>
      <c r="E67" s="174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4">
        <v>0</v>
      </c>
      <c r="V67" s="144">
        <v>0</v>
      </c>
      <c r="W67" s="145">
        <f>SUM(F67:V67)</f>
        <v>0</v>
      </c>
      <c r="X67" s="117">
        <v>0</v>
      </c>
      <c r="Y67" s="107">
        <v>0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109"/>
      <c r="AV67" s="109"/>
      <c r="AW67" s="109"/>
      <c r="AX67" s="37"/>
      <c r="AY67" s="114"/>
      <c r="AZ67" s="37">
        <f t="shared" si="5"/>
        <v>0</v>
      </c>
    </row>
    <row r="68" spans="1:52" s="36" customFormat="1" ht="10.5" customHeight="1">
      <c r="A68" s="37"/>
      <c r="B68" s="266" t="s">
        <v>56</v>
      </c>
      <c r="C68" s="189" t="s">
        <v>114</v>
      </c>
      <c r="D68" s="52" t="s">
        <v>12</v>
      </c>
      <c r="E68" s="175">
        <f aca="true" t="shared" si="36" ref="E68:E81">W68+AX68</f>
        <v>0</v>
      </c>
      <c r="F68" s="52">
        <f>SUM(F70,F72)</f>
        <v>0</v>
      </c>
      <c r="G68" s="52">
        <f aca="true" t="shared" si="37" ref="G68:V68">SUM(G70,G72)</f>
        <v>0</v>
      </c>
      <c r="H68" s="52">
        <f t="shared" si="37"/>
        <v>0</v>
      </c>
      <c r="I68" s="52">
        <f t="shared" si="37"/>
        <v>0</v>
      </c>
      <c r="J68" s="52">
        <f t="shared" si="37"/>
        <v>0</v>
      </c>
      <c r="K68" s="52">
        <f t="shared" si="37"/>
        <v>0</v>
      </c>
      <c r="L68" s="52">
        <f t="shared" si="37"/>
        <v>0</v>
      </c>
      <c r="M68" s="52">
        <f t="shared" si="37"/>
        <v>0</v>
      </c>
      <c r="N68" s="52">
        <f t="shared" si="37"/>
        <v>0</v>
      </c>
      <c r="O68" s="52">
        <f t="shared" si="37"/>
        <v>0</v>
      </c>
      <c r="P68" s="52">
        <f t="shared" si="37"/>
        <v>0</v>
      </c>
      <c r="Q68" s="52">
        <f t="shared" si="37"/>
        <v>0</v>
      </c>
      <c r="R68" s="52">
        <f t="shared" si="37"/>
        <v>0</v>
      </c>
      <c r="S68" s="52">
        <f t="shared" si="37"/>
        <v>0</v>
      </c>
      <c r="T68" s="52">
        <f t="shared" si="37"/>
        <v>0</v>
      </c>
      <c r="U68" s="52">
        <f t="shared" si="37"/>
        <v>0</v>
      </c>
      <c r="V68" s="52">
        <f t="shared" si="37"/>
        <v>0</v>
      </c>
      <c r="W68" s="54">
        <f>SUM(F68:V68)</f>
        <v>0</v>
      </c>
      <c r="X68" s="118">
        <v>0</v>
      </c>
      <c r="Y68" s="108">
        <v>0</v>
      </c>
      <c r="Z68" s="176">
        <f>SUM(Z70,Z72)</f>
        <v>0</v>
      </c>
      <c r="AA68" s="176">
        <f aca="true" t="shared" si="38" ref="AA68:AT68">SUM(AA70,AA72)</f>
        <v>0</v>
      </c>
      <c r="AB68" s="176">
        <f t="shared" si="38"/>
        <v>0</v>
      </c>
      <c r="AC68" s="176">
        <f t="shared" si="38"/>
        <v>0</v>
      </c>
      <c r="AD68" s="176">
        <f t="shared" si="38"/>
        <v>0</v>
      </c>
      <c r="AE68" s="176">
        <f t="shared" si="38"/>
        <v>0</v>
      </c>
      <c r="AF68" s="176">
        <f t="shared" si="38"/>
        <v>0</v>
      </c>
      <c r="AG68" s="176">
        <f t="shared" si="38"/>
        <v>0</v>
      </c>
      <c r="AH68" s="176">
        <f t="shared" si="38"/>
        <v>0</v>
      </c>
      <c r="AI68" s="176">
        <f t="shared" si="38"/>
        <v>0</v>
      </c>
      <c r="AJ68" s="176">
        <f t="shared" si="38"/>
        <v>0</v>
      </c>
      <c r="AK68" s="176">
        <f t="shared" si="38"/>
        <v>0</v>
      </c>
      <c r="AL68" s="176">
        <f t="shared" si="38"/>
        <v>0</v>
      </c>
      <c r="AM68" s="176">
        <f t="shared" si="38"/>
        <v>0</v>
      </c>
      <c r="AN68" s="176">
        <f t="shared" si="38"/>
        <v>0</v>
      </c>
      <c r="AO68" s="176">
        <f t="shared" si="38"/>
        <v>0</v>
      </c>
      <c r="AP68" s="176">
        <f t="shared" si="38"/>
        <v>0</v>
      </c>
      <c r="AQ68" s="176">
        <f t="shared" si="38"/>
        <v>0</v>
      </c>
      <c r="AR68" s="176">
        <f t="shared" si="38"/>
        <v>0</v>
      </c>
      <c r="AS68" s="176">
        <f t="shared" si="38"/>
        <v>0</v>
      </c>
      <c r="AT68" s="176">
        <f t="shared" si="38"/>
        <v>0</v>
      </c>
      <c r="AU68" s="110"/>
      <c r="AV68" s="110"/>
      <c r="AW68" s="110"/>
      <c r="AX68" s="175">
        <f aca="true" t="shared" si="39" ref="AX68:AX78">SUM(X68:AW68)</f>
        <v>0</v>
      </c>
      <c r="AY68" s="114">
        <f aca="true" t="shared" si="40" ref="AY68:AY78">SUM(W68,AX68)</f>
        <v>0</v>
      </c>
      <c r="AZ68" s="37">
        <f t="shared" si="5"/>
        <v>0</v>
      </c>
    </row>
    <row r="69" spans="1:52" s="36" customFormat="1" ht="15" customHeight="1">
      <c r="A69" s="37"/>
      <c r="B69" s="266"/>
      <c r="C69" s="189"/>
      <c r="D69" s="52" t="s">
        <v>13</v>
      </c>
      <c r="E69" s="175">
        <f t="shared" si="36"/>
        <v>0</v>
      </c>
      <c r="F69" s="52">
        <f>SUM(F71)</f>
        <v>0</v>
      </c>
      <c r="G69" s="52">
        <f aca="true" t="shared" si="41" ref="G69:V69">SUM(G71)</f>
        <v>0</v>
      </c>
      <c r="H69" s="52">
        <f t="shared" si="41"/>
        <v>0</v>
      </c>
      <c r="I69" s="52">
        <f t="shared" si="41"/>
        <v>0</v>
      </c>
      <c r="J69" s="52">
        <f t="shared" si="41"/>
        <v>0</v>
      </c>
      <c r="K69" s="52">
        <f t="shared" si="41"/>
        <v>0</v>
      </c>
      <c r="L69" s="52">
        <f t="shared" si="41"/>
        <v>0</v>
      </c>
      <c r="M69" s="52">
        <f t="shared" si="41"/>
        <v>0</v>
      </c>
      <c r="N69" s="52">
        <f t="shared" si="41"/>
        <v>0</v>
      </c>
      <c r="O69" s="52">
        <f t="shared" si="41"/>
        <v>0</v>
      </c>
      <c r="P69" s="52">
        <f t="shared" si="41"/>
        <v>0</v>
      </c>
      <c r="Q69" s="52">
        <f t="shared" si="41"/>
        <v>0</v>
      </c>
      <c r="R69" s="52">
        <f t="shared" si="41"/>
        <v>0</v>
      </c>
      <c r="S69" s="52">
        <f t="shared" si="41"/>
        <v>0</v>
      </c>
      <c r="T69" s="52">
        <f t="shared" si="41"/>
        <v>0</v>
      </c>
      <c r="U69" s="52">
        <f t="shared" si="41"/>
        <v>0</v>
      </c>
      <c r="V69" s="52">
        <f t="shared" si="41"/>
        <v>0</v>
      </c>
      <c r="W69" s="54">
        <f>SUM(F69:V69)</f>
        <v>0</v>
      </c>
      <c r="X69" s="118">
        <v>0</v>
      </c>
      <c r="Y69" s="108">
        <v>0</v>
      </c>
      <c r="Z69" s="176">
        <f>SUM(Z71,Z73)</f>
        <v>0</v>
      </c>
      <c r="AA69" s="176">
        <f aca="true" t="shared" si="42" ref="AA69:AS69">SUM(AA71,AA73)</f>
        <v>0</v>
      </c>
      <c r="AB69" s="176">
        <f t="shared" si="42"/>
        <v>0</v>
      </c>
      <c r="AC69" s="176">
        <f t="shared" si="42"/>
        <v>0</v>
      </c>
      <c r="AD69" s="176">
        <f t="shared" si="42"/>
        <v>0</v>
      </c>
      <c r="AE69" s="176">
        <f t="shared" si="42"/>
        <v>0</v>
      </c>
      <c r="AF69" s="176">
        <f t="shared" si="42"/>
        <v>0</v>
      </c>
      <c r="AG69" s="176">
        <f t="shared" si="42"/>
        <v>0</v>
      </c>
      <c r="AH69" s="176">
        <f t="shared" si="42"/>
        <v>0</v>
      </c>
      <c r="AI69" s="176">
        <f t="shared" si="42"/>
        <v>0</v>
      </c>
      <c r="AJ69" s="176">
        <f t="shared" si="42"/>
        <v>0</v>
      </c>
      <c r="AK69" s="176">
        <f t="shared" si="42"/>
        <v>0</v>
      </c>
      <c r="AL69" s="176">
        <f t="shared" si="42"/>
        <v>0</v>
      </c>
      <c r="AM69" s="176">
        <f t="shared" si="42"/>
        <v>0</v>
      </c>
      <c r="AN69" s="176">
        <f t="shared" si="42"/>
        <v>0</v>
      </c>
      <c r="AO69" s="176">
        <f t="shared" si="42"/>
        <v>0</v>
      </c>
      <c r="AP69" s="176">
        <f t="shared" si="42"/>
        <v>0</v>
      </c>
      <c r="AQ69" s="176">
        <f t="shared" si="42"/>
        <v>0</v>
      </c>
      <c r="AR69" s="176">
        <f t="shared" si="42"/>
        <v>0</v>
      </c>
      <c r="AS69" s="176">
        <f t="shared" si="42"/>
        <v>0</v>
      </c>
      <c r="AT69" s="176">
        <f>SUM(AT71,AT73)</f>
        <v>0</v>
      </c>
      <c r="AU69" s="110"/>
      <c r="AV69" s="110"/>
      <c r="AW69" s="110"/>
      <c r="AX69" s="175">
        <f t="shared" si="39"/>
        <v>0</v>
      </c>
      <c r="AY69" s="114">
        <f t="shared" si="40"/>
        <v>0</v>
      </c>
      <c r="AZ69" s="37">
        <f t="shared" si="5"/>
        <v>0</v>
      </c>
    </row>
    <row r="70" spans="1:52" s="36" customFormat="1" ht="10.5" customHeight="1">
      <c r="A70" s="37"/>
      <c r="B70" s="264" t="s">
        <v>154</v>
      </c>
      <c r="C70" s="191" t="s">
        <v>115</v>
      </c>
      <c r="D70" s="37" t="s">
        <v>12</v>
      </c>
      <c r="E70" s="174">
        <f t="shared" si="36"/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8">
        <v>0</v>
      </c>
      <c r="V70" s="38">
        <v>0</v>
      </c>
      <c r="W70" s="113">
        <f>SUM(F70:V70)</f>
        <v>0</v>
      </c>
      <c r="X70" s="117">
        <v>0</v>
      </c>
      <c r="Y70" s="10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109"/>
      <c r="AV70" s="109"/>
      <c r="AW70" s="109"/>
      <c r="AX70" s="37">
        <f t="shared" si="39"/>
        <v>0</v>
      </c>
      <c r="AY70" s="114">
        <f t="shared" si="40"/>
        <v>0</v>
      </c>
      <c r="AZ70" s="37">
        <f t="shared" si="5"/>
        <v>0</v>
      </c>
    </row>
    <row r="71" spans="1:52" s="36" customFormat="1" ht="23.25" customHeight="1">
      <c r="A71" s="37"/>
      <c r="B71" s="265"/>
      <c r="C71" s="191"/>
      <c r="D71" s="37" t="s">
        <v>13</v>
      </c>
      <c r="E71" s="174">
        <f t="shared" si="36"/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8">
        <v>0</v>
      </c>
      <c r="V71" s="38">
        <v>0</v>
      </c>
      <c r="W71" s="113">
        <v>0</v>
      </c>
      <c r="X71" s="117">
        <v>0</v>
      </c>
      <c r="Y71" s="107">
        <v>0</v>
      </c>
      <c r="Z71" s="37"/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109"/>
      <c r="AV71" s="109"/>
      <c r="AW71" s="109"/>
      <c r="AX71" s="37">
        <f t="shared" si="39"/>
        <v>0</v>
      </c>
      <c r="AY71" s="114">
        <f t="shared" si="40"/>
        <v>0</v>
      </c>
      <c r="AZ71" s="37">
        <f t="shared" si="5"/>
        <v>0</v>
      </c>
    </row>
    <row r="72" spans="1:52" s="36" customFormat="1" ht="10.5" customHeight="1">
      <c r="A72" s="37"/>
      <c r="B72" s="37" t="s">
        <v>58</v>
      </c>
      <c r="C72" s="37" t="s">
        <v>59</v>
      </c>
      <c r="D72" s="37" t="s">
        <v>12</v>
      </c>
      <c r="E72" s="174">
        <f t="shared" si="36"/>
        <v>0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8"/>
      <c r="V72" s="38"/>
      <c r="W72" s="113">
        <f>SUM(F72:V72)</f>
        <v>0</v>
      </c>
      <c r="X72" s="117">
        <v>0</v>
      </c>
      <c r="Y72" s="107">
        <v>0</v>
      </c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109"/>
      <c r="AV72" s="109"/>
      <c r="AW72" s="109"/>
      <c r="AX72" s="37">
        <f t="shared" si="39"/>
        <v>0</v>
      </c>
      <c r="AY72" s="114">
        <f t="shared" si="40"/>
        <v>0</v>
      </c>
      <c r="AZ72" s="37">
        <f t="shared" si="5"/>
        <v>0</v>
      </c>
    </row>
    <row r="73" spans="1:52" s="36" customFormat="1" ht="10.5" customHeight="1">
      <c r="A73" s="37"/>
      <c r="B73" s="37" t="s">
        <v>60</v>
      </c>
      <c r="C73" s="37" t="s">
        <v>129</v>
      </c>
      <c r="D73" s="58" t="s">
        <v>13</v>
      </c>
      <c r="E73" s="174">
        <f t="shared" si="36"/>
        <v>0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8"/>
      <c r="V73" s="38"/>
      <c r="W73" s="113">
        <f>SUM(F73:V73)</f>
        <v>0</v>
      </c>
      <c r="X73" s="117"/>
      <c r="Y73" s="10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109"/>
      <c r="AV73" s="109"/>
      <c r="AW73" s="109"/>
      <c r="AX73" s="37">
        <f t="shared" si="39"/>
        <v>0</v>
      </c>
      <c r="AY73" s="114">
        <f t="shared" si="40"/>
        <v>0</v>
      </c>
      <c r="AZ73" s="37">
        <f aca="true" t="shared" si="43" ref="AZ73:AZ84">AX73+W73</f>
        <v>0</v>
      </c>
    </row>
    <row r="74" spans="1:52" s="36" customFormat="1" ht="10.5" customHeight="1">
      <c r="A74" s="37"/>
      <c r="B74" s="266" t="s">
        <v>30</v>
      </c>
      <c r="C74" s="189" t="s">
        <v>117</v>
      </c>
      <c r="D74" s="52" t="s">
        <v>12</v>
      </c>
      <c r="E74" s="174">
        <f t="shared" si="36"/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3">
        <v>0</v>
      </c>
      <c r="V74" s="53">
        <v>0</v>
      </c>
      <c r="W74" s="54">
        <v>0</v>
      </c>
      <c r="X74" s="118">
        <v>0</v>
      </c>
      <c r="Y74" s="108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  <c r="AU74" s="110"/>
      <c r="AV74" s="110"/>
      <c r="AW74" s="110"/>
      <c r="AX74" s="55">
        <f t="shared" si="39"/>
        <v>0</v>
      </c>
      <c r="AY74" s="114">
        <f t="shared" si="40"/>
        <v>0</v>
      </c>
      <c r="AZ74" s="37">
        <f t="shared" si="43"/>
        <v>0</v>
      </c>
    </row>
    <row r="75" spans="1:52" s="36" customFormat="1" ht="10.5" customHeight="1">
      <c r="A75" s="37"/>
      <c r="B75" s="266"/>
      <c r="C75" s="189"/>
      <c r="D75" s="52" t="s">
        <v>13</v>
      </c>
      <c r="E75" s="174">
        <f t="shared" si="36"/>
        <v>0</v>
      </c>
      <c r="F75" s="52">
        <v>0</v>
      </c>
      <c r="G75" s="52">
        <v>0</v>
      </c>
      <c r="H75" s="52"/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3">
        <v>0</v>
      </c>
      <c r="V75" s="53">
        <v>0</v>
      </c>
      <c r="W75" s="54">
        <v>0</v>
      </c>
      <c r="X75" s="118">
        <v>0</v>
      </c>
      <c r="Y75" s="108">
        <v>0</v>
      </c>
      <c r="Z75" s="52"/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  <c r="AT75" s="52">
        <v>0</v>
      </c>
      <c r="AU75" s="110"/>
      <c r="AV75" s="110"/>
      <c r="AW75" s="110"/>
      <c r="AX75" s="55">
        <f t="shared" si="39"/>
        <v>0</v>
      </c>
      <c r="AY75" s="114">
        <f t="shared" si="40"/>
        <v>0</v>
      </c>
      <c r="AZ75" s="37">
        <f t="shared" si="43"/>
        <v>0</v>
      </c>
    </row>
    <row r="76" spans="1:52" s="36" customFormat="1" ht="10.5" customHeight="1">
      <c r="A76" s="37"/>
      <c r="B76" s="269"/>
      <c r="C76" s="189" t="s">
        <v>31</v>
      </c>
      <c r="D76" s="59" t="s">
        <v>12</v>
      </c>
      <c r="E76" s="174">
        <f t="shared" si="36"/>
        <v>0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0"/>
      <c r="V76" s="60"/>
      <c r="W76" s="54">
        <f>SUM(F76:V76)</f>
        <v>0</v>
      </c>
      <c r="X76" s="121">
        <v>0</v>
      </c>
      <c r="Y76" s="112">
        <v>0</v>
      </c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111"/>
      <c r="AV76" s="111"/>
      <c r="AW76" s="111"/>
      <c r="AX76" s="55">
        <f t="shared" si="39"/>
        <v>0</v>
      </c>
      <c r="AY76" s="114">
        <f t="shared" si="40"/>
        <v>0</v>
      </c>
      <c r="AZ76" s="37">
        <f t="shared" si="43"/>
        <v>0</v>
      </c>
    </row>
    <row r="77" spans="1:52" s="36" customFormat="1" ht="10.5" customHeight="1">
      <c r="A77" s="37"/>
      <c r="B77" s="269"/>
      <c r="C77" s="189"/>
      <c r="D77" s="59" t="s">
        <v>13</v>
      </c>
      <c r="E77" s="174">
        <f t="shared" si="36"/>
        <v>0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60"/>
      <c r="V77" s="60"/>
      <c r="W77" s="54">
        <f>SUM(F77:V77)</f>
        <v>0</v>
      </c>
      <c r="X77" s="121">
        <v>0</v>
      </c>
      <c r="Y77" s="112">
        <v>0</v>
      </c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111"/>
      <c r="AV77" s="111"/>
      <c r="AW77" s="111"/>
      <c r="AX77" s="55">
        <f t="shared" si="39"/>
        <v>0</v>
      </c>
      <c r="AY77" s="114">
        <f t="shared" si="40"/>
        <v>0</v>
      </c>
      <c r="AZ77" s="37">
        <f t="shared" si="43"/>
        <v>0</v>
      </c>
    </row>
    <row r="78" spans="1:52" s="36" customFormat="1" ht="10.5" customHeight="1">
      <c r="A78" s="37"/>
      <c r="B78" s="61" t="s">
        <v>41</v>
      </c>
      <c r="C78" s="30" t="s">
        <v>41</v>
      </c>
      <c r="D78" s="59"/>
      <c r="E78" s="174">
        <f t="shared" si="36"/>
        <v>0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0"/>
      <c r="V78" s="60"/>
      <c r="W78" s="62">
        <f>SUM(F78:V78)</f>
        <v>0</v>
      </c>
      <c r="X78" s="121">
        <v>0</v>
      </c>
      <c r="Y78" s="112">
        <v>0</v>
      </c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111"/>
      <c r="AV78" s="111"/>
      <c r="AW78" s="111"/>
      <c r="AX78" s="59">
        <f t="shared" si="39"/>
        <v>0</v>
      </c>
      <c r="AY78" s="114">
        <f t="shared" si="40"/>
        <v>0</v>
      </c>
      <c r="AZ78" s="37">
        <f t="shared" si="43"/>
        <v>0</v>
      </c>
    </row>
    <row r="79" spans="1:52" s="36" customFormat="1" ht="10.5" customHeight="1">
      <c r="A79" s="37"/>
      <c r="B79" s="138"/>
      <c r="C79" s="139" t="s">
        <v>66</v>
      </c>
      <c r="D79" s="140"/>
      <c r="E79" s="114">
        <f t="shared" si="36"/>
        <v>391</v>
      </c>
      <c r="F79" s="140">
        <f>F8</f>
        <v>23</v>
      </c>
      <c r="G79" s="140">
        <f aca="true" t="shared" si="44" ref="G79:W79">G8</f>
        <v>23</v>
      </c>
      <c r="H79" s="140">
        <f t="shared" si="44"/>
        <v>23</v>
      </c>
      <c r="I79" s="140">
        <f t="shared" si="44"/>
        <v>23</v>
      </c>
      <c r="J79" s="140">
        <f t="shared" si="44"/>
        <v>23</v>
      </c>
      <c r="K79" s="140">
        <f t="shared" si="44"/>
        <v>23</v>
      </c>
      <c r="L79" s="140">
        <f t="shared" si="44"/>
        <v>23</v>
      </c>
      <c r="M79" s="140">
        <f t="shared" si="44"/>
        <v>23</v>
      </c>
      <c r="N79" s="140">
        <f t="shared" si="44"/>
        <v>23</v>
      </c>
      <c r="O79" s="140">
        <f t="shared" si="44"/>
        <v>23</v>
      </c>
      <c r="P79" s="140">
        <f t="shared" si="44"/>
        <v>23</v>
      </c>
      <c r="Q79" s="140">
        <f t="shared" si="44"/>
        <v>23</v>
      </c>
      <c r="R79" s="140">
        <f t="shared" si="44"/>
        <v>23</v>
      </c>
      <c r="S79" s="140">
        <f t="shared" si="44"/>
        <v>23</v>
      </c>
      <c r="T79" s="140">
        <f t="shared" si="44"/>
        <v>23</v>
      </c>
      <c r="U79" s="140">
        <f t="shared" si="44"/>
        <v>23</v>
      </c>
      <c r="V79" s="140">
        <f t="shared" si="44"/>
        <v>23</v>
      </c>
      <c r="W79" s="141">
        <f t="shared" si="44"/>
        <v>391</v>
      </c>
      <c r="X79" s="121">
        <v>0</v>
      </c>
      <c r="Y79" s="112">
        <v>0</v>
      </c>
      <c r="Z79" s="59">
        <f>Z8</f>
        <v>23</v>
      </c>
      <c r="AA79" s="59">
        <f aca="true" t="shared" si="45" ref="AA79:AT79">AA8</f>
        <v>23</v>
      </c>
      <c r="AB79" s="59">
        <f t="shared" si="45"/>
        <v>23</v>
      </c>
      <c r="AC79" s="59">
        <f t="shared" si="45"/>
        <v>23</v>
      </c>
      <c r="AD79" s="59">
        <f t="shared" si="45"/>
        <v>23</v>
      </c>
      <c r="AE79" s="59">
        <f t="shared" si="45"/>
        <v>23</v>
      </c>
      <c r="AF79" s="59">
        <f t="shared" si="45"/>
        <v>23</v>
      </c>
      <c r="AG79" s="59">
        <f t="shared" si="45"/>
        <v>23</v>
      </c>
      <c r="AH79" s="59">
        <f t="shared" si="45"/>
        <v>23</v>
      </c>
      <c r="AI79" s="59">
        <f t="shared" si="45"/>
        <v>23</v>
      </c>
      <c r="AJ79" s="59">
        <f t="shared" si="45"/>
        <v>23</v>
      </c>
      <c r="AK79" s="59">
        <f t="shared" si="45"/>
        <v>23</v>
      </c>
      <c r="AL79" s="59">
        <f t="shared" si="45"/>
        <v>23</v>
      </c>
      <c r="AM79" s="59">
        <f t="shared" si="45"/>
        <v>23</v>
      </c>
      <c r="AN79" s="59">
        <f t="shared" si="45"/>
        <v>23</v>
      </c>
      <c r="AO79" s="59">
        <f t="shared" si="45"/>
        <v>23</v>
      </c>
      <c r="AP79" s="59">
        <f t="shared" si="45"/>
        <v>23</v>
      </c>
      <c r="AQ79" s="59">
        <f t="shared" si="45"/>
        <v>23</v>
      </c>
      <c r="AR79" s="59">
        <f t="shared" si="45"/>
        <v>23</v>
      </c>
      <c r="AS79" s="59">
        <f t="shared" si="45"/>
        <v>23</v>
      </c>
      <c r="AT79" s="59">
        <f t="shared" si="45"/>
        <v>23</v>
      </c>
      <c r="AU79" s="111"/>
      <c r="AV79" s="111"/>
      <c r="AW79" s="111"/>
      <c r="AX79" s="59"/>
      <c r="AY79" s="114"/>
      <c r="AZ79" s="37">
        <f t="shared" si="43"/>
        <v>391</v>
      </c>
    </row>
    <row r="80" spans="1:52" s="36" customFormat="1" ht="10.5" customHeight="1">
      <c r="A80" s="37"/>
      <c r="B80" s="138"/>
      <c r="C80" s="139" t="s">
        <v>171</v>
      </c>
      <c r="D80" s="140"/>
      <c r="E80" s="114">
        <f t="shared" si="36"/>
        <v>198</v>
      </c>
      <c r="F80" s="140">
        <f>F9</f>
        <v>11</v>
      </c>
      <c r="G80" s="140">
        <f aca="true" t="shared" si="46" ref="G80:W80">G9</f>
        <v>12</v>
      </c>
      <c r="H80" s="140">
        <f t="shared" si="46"/>
        <v>11</v>
      </c>
      <c r="I80" s="140">
        <f t="shared" si="46"/>
        <v>12</v>
      </c>
      <c r="J80" s="140">
        <f t="shared" si="46"/>
        <v>11</v>
      </c>
      <c r="K80" s="140">
        <f t="shared" si="46"/>
        <v>12</v>
      </c>
      <c r="L80" s="140">
        <f t="shared" si="46"/>
        <v>11</v>
      </c>
      <c r="M80" s="140">
        <f t="shared" si="46"/>
        <v>12</v>
      </c>
      <c r="N80" s="140">
        <f t="shared" si="46"/>
        <v>12</v>
      </c>
      <c r="O80" s="140">
        <f t="shared" si="46"/>
        <v>12</v>
      </c>
      <c r="P80" s="140">
        <f t="shared" si="46"/>
        <v>11</v>
      </c>
      <c r="Q80" s="140">
        <f t="shared" si="46"/>
        <v>12</v>
      </c>
      <c r="R80" s="140">
        <f t="shared" si="46"/>
        <v>12</v>
      </c>
      <c r="S80" s="140">
        <f t="shared" si="46"/>
        <v>12</v>
      </c>
      <c r="T80" s="140">
        <f t="shared" si="46"/>
        <v>12</v>
      </c>
      <c r="U80" s="140">
        <f t="shared" si="46"/>
        <v>12</v>
      </c>
      <c r="V80" s="140">
        <f t="shared" si="46"/>
        <v>11</v>
      </c>
      <c r="W80" s="141">
        <f t="shared" si="46"/>
        <v>198</v>
      </c>
      <c r="X80" s="121">
        <v>0</v>
      </c>
      <c r="Y80" s="112">
        <v>0</v>
      </c>
      <c r="Z80" s="59">
        <f>Z9</f>
        <v>10</v>
      </c>
      <c r="AA80" s="59">
        <f aca="true" t="shared" si="47" ref="AA80:AT80">AA9</f>
        <v>12</v>
      </c>
      <c r="AB80" s="59">
        <f t="shared" si="47"/>
        <v>11</v>
      </c>
      <c r="AC80" s="59">
        <f t="shared" si="47"/>
        <v>12</v>
      </c>
      <c r="AD80" s="59">
        <f t="shared" si="47"/>
        <v>11</v>
      </c>
      <c r="AE80" s="59">
        <f t="shared" si="47"/>
        <v>12</v>
      </c>
      <c r="AF80" s="59">
        <f t="shared" si="47"/>
        <v>11</v>
      </c>
      <c r="AG80" s="59">
        <f t="shared" si="47"/>
        <v>12</v>
      </c>
      <c r="AH80" s="59">
        <f t="shared" si="47"/>
        <v>11</v>
      </c>
      <c r="AI80" s="59">
        <f t="shared" si="47"/>
        <v>12</v>
      </c>
      <c r="AJ80" s="59">
        <f t="shared" si="47"/>
        <v>11</v>
      </c>
      <c r="AK80" s="59">
        <f t="shared" si="47"/>
        <v>12</v>
      </c>
      <c r="AL80" s="59">
        <f t="shared" si="47"/>
        <v>11</v>
      </c>
      <c r="AM80" s="59">
        <f t="shared" si="47"/>
        <v>12</v>
      </c>
      <c r="AN80" s="59">
        <f t="shared" si="47"/>
        <v>11</v>
      </c>
      <c r="AO80" s="59">
        <f t="shared" si="47"/>
        <v>12</v>
      </c>
      <c r="AP80" s="59">
        <f t="shared" si="47"/>
        <v>11</v>
      </c>
      <c r="AQ80" s="59">
        <f t="shared" si="47"/>
        <v>12</v>
      </c>
      <c r="AR80" s="59">
        <f>AR9</f>
        <v>11</v>
      </c>
      <c r="AS80" s="59">
        <f t="shared" si="47"/>
        <v>12</v>
      </c>
      <c r="AT80" s="59">
        <f t="shared" si="47"/>
        <v>10</v>
      </c>
      <c r="AU80" s="111"/>
      <c r="AV80" s="111"/>
      <c r="AW80" s="111"/>
      <c r="AX80" s="59"/>
      <c r="AY80" s="114"/>
      <c r="AZ80" s="37">
        <f t="shared" si="43"/>
        <v>198</v>
      </c>
    </row>
    <row r="81" spans="1:52" s="36" customFormat="1" ht="23.25" customHeight="1">
      <c r="A81" s="37"/>
      <c r="B81" s="61"/>
      <c r="C81" s="30" t="s">
        <v>172</v>
      </c>
      <c r="D81" s="59"/>
      <c r="E81" s="37">
        <f t="shared" si="36"/>
        <v>0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60"/>
      <c r="V81" s="60"/>
      <c r="W81" s="62"/>
      <c r="X81" s="121">
        <v>0</v>
      </c>
      <c r="Y81" s="112">
        <v>0</v>
      </c>
      <c r="Z81" s="59">
        <v>6</v>
      </c>
      <c r="AA81" s="59">
        <v>6</v>
      </c>
      <c r="AB81" s="59">
        <v>6</v>
      </c>
      <c r="AC81" s="59">
        <v>6</v>
      </c>
      <c r="AD81" s="59">
        <v>6</v>
      </c>
      <c r="AE81" s="59">
        <v>6</v>
      </c>
      <c r="AF81" s="59">
        <v>6</v>
      </c>
      <c r="AG81" s="59">
        <v>6</v>
      </c>
      <c r="AH81" s="59">
        <v>6</v>
      </c>
      <c r="AI81" s="59">
        <v>6</v>
      </c>
      <c r="AJ81" s="59">
        <v>6</v>
      </c>
      <c r="AK81" s="59">
        <v>6</v>
      </c>
      <c r="AL81" s="59">
        <v>6</v>
      </c>
      <c r="AM81" s="59">
        <v>6</v>
      </c>
      <c r="AN81" s="59">
        <v>6</v>
      </c>
      <c r="AO81" s="59">
        <v>6</v>
      </c>
      <c r="AP81" s="59">
        <v>6</v>
      </c>
      <c r="AQ81" s="59">
        <v>6</v>
      </c>
      <c r="AR81" s="59">
        <v>6</v>
      </c>
      <c r="AS81" s="59">
        <v>6</v>
      </c>
      <c r="AT81" s="59">
        <v>6</v>
      </c>
      <c r="AU81" s="111"/>
      <c r="AV81" s="111"/>
      <c r="AW81" s="111"/>
      <c r="AX81" s="59"/>
      <c r="AY81" s="114">
        <v>318</v>
      </c>
      <c r="AZ81" s="37">
        <f t="shared" si="43"/>
        <v>0</v>
      </c>
    </row>
    <row r="82" spans="1:52" s="36" customFormat="1" ht="10.5" customHeight="1">
      <c r="A82" s="37"/>
      <c r="B82" s="255" t="s">
        <v>32</v>
      </c>
      <c r="C82" s="255"/>
      <c r="D82" s="255"/>
      <c r="E82" s="37">
        <f>E50+E36+E8</f>
        <v>1330</v>
      </c>
      <c r="F82" s="37">
        <f>F50+F36+F8</f>
        <v>35</v>
      </c>
      <c r="G82" s="37">
        <f aca="true" t="shared" si="48" ref="G82:W82">G50+G36+G8</f>
        <v>35</v>
      </c>
      <c r="H82" s="37">
        <f t="shared" si="48"/>
        <v>35</v>
      </c>
      <c r="I82" s="37">
        <f t="shared" si="48"/>
        <v>35</v>
      </c>
      <c r="J82" s="37">
        <f t="shared" si="48"/>
        <v>35</v>
      </c>
      <c r="K82" s="37">
        <f t="shared" si="48"/>
        <v>35</v>
      </c>
      <c r="L82" s="37">
        <f t="shared" si="48"/>
        <v>35</v>
      </c>
      <c r="M82" s="37">
        <f t="shared" si="48"/>
        <v>35</v>
      </c>
      <c r="N82" s="37">
        <f t="shared" si="48"/>
        <v>35</v>
      </c>
      <c r="O82" s="37">
        <f t="shared" si="48"/>
        <v>35</v>
      </c>
      <c r="P82" s="37">
        <f t="shared" si="48"/>
        <v>35</v>
      </c>
      <c r="Q82" s="37">
        <f t="shared" si="48"/>
        <v>35</v>
      </c>
      <c r="R82" s="37">
        <f t="shared" si="48"/>
        <v>35</v>
      </c>
      <c r="S82" s="37">
        <f t="shared" si="48"/>
        <v>35</v>
      </c>
      <c r="T82" s="37">
        <f t="shared" si="48"/>
        <v>35</v>
      </c>
      <c r="U82" s="37">
        <f t="shared" si="48"/>
        <v>35</v>
      </c>
      <c r="V82" s="37">
        <f t="shared" si="48"/>
        <v>35</v>
      </c>
      <c r="W82" s="37">
        <f t="shared" si="48"/>
        <v>595</v>
      </c>
      <c r="X82" s="117">
        <v>0</v>
      </c>
      <c r="Y82" s="107">
        <v>0</v>
      </c>
      <c r="Z82" s="122">
        <f aca="true" t="shared" si="49" ref="Z82:AT82">Z52+Z36+Z8</f>
        <v>35</v>
      </c>
      <c r="AA82" s="122">
        <f t="shared" si="49"/>
        <v>35</v>
      </c>
      <c r="AB82" s="122">
        <f t="shared" si="49"/>
        <v>35</v>
      </c>
      <c r="AC82" s="122">
        <f t="shared" si="49"/>
        <v>35</v>
      </c>
      <c r="AD82" s="122">
        <f t="shared" si="49"/>
        <v>35</v>
      </c>
      <c r="AE82" s="122">
        <f t="shared" si="49"/>
        <v>35</v>
      </c>
      <c r="AF82" s="122">
        <f t="shared" si="49"/>
        <v>35</v>
      </c>
      <c r="AG82" s="122">
        <f t="shared" si="49"/>
        <v>35</v>
      </c>
      <c r="AH82" s="122">
        <f t="shared" si="49"/>
        <v>35</v>
      </c>
      <c r="AI82" s="122">
        <f t="shared" si="49"/>
        <v>35</v>
      </c>
      <c r="AJ82" s="122">
        <f t="shared" si="49"/>
        <v>35</v>
      </c>
      <c r="AK82" s="122">
        <f t="shared" si="49"/>
        <v>35</v>
      </c>
      <c r="AL82" s="122">
        <f t="shared" si="49"/>
        <v>35</v>
      </c>
      <c r="AM82" s="122">
        <f t="shared" si="49"/>
        <v>35</v>
      </c>
      <c r="AN82" s="122">
        <f t="shared" si="49"/>
        <v>35</v>
      </c>
      <c r="AO82" s="122">
        <f t="shared" si="49"/>
        <v>35</v>
      </c>
      <c r="AP82" s="122">
        <f t="shared" si="49"/>
        <v>35</v>
      </c>
      <c r="AQ82" s="122">
        <f t="shared" si="49"/>
        <v>35</v>
      </c>
      <c r="AR82" s="122">
        <f t="shared" si="49"/>
        <v>35</v>
      </c>
      <c r="AS82" s="122">
        <f t="shared" si="49"/>
        <v>35</v>
      </c>
      <c r="AT82" s="122">
        <f t="shared" si="49"/>
        <v>35</v>
      </c>
      <c r="AU82" s="109"/>
      <c r="AV82" s="109"/>
      <c r="AW82" s="109"/>
      <c r="AX82" s="114">
        <f>SUM(X82:AV82)</f>
        <v>735</v>
      </c>
      <c r="AY82" s="114">
        <f>SUM(AX82,W82)</f>
        <v>1330</v>
      </c>
      <c r="AZ82" s="37">
        <f t="shared" si="43"/>
        <v>1330</v>
      </c>
    </row>
    <row r="83" spans="1:52" s="36" customFormat="1" ht="10.5" customHeight="1">
      <c r="A83" s="37"/>
      <c r="B83" s="255" t="s">
        <v>33</v>
      </c>
      <c r="C83" s="255"/>
      <c r="D83" s="255"/>
      <c r="E83" s="37">
        <f>E51+E37+E9</f>
        <v>551</v>
      </c>
      <c r="F83" s="122">
        <f>F51+F37+F9</f>
        <v>16</v>
      </c>
      <c r="G83" s="122">
        <f aca="true" t="shared" si="50" ref="G83:V83">G51+G37+G9</f>
        <v>15</v>
      </c>
      <c r="H83" s="122">
        <f t="shared" si="50"/>
        <v>14</v>
      </c>
      <c r="I83" s="122">
        <f t="shared" si="50"/>
        <v>15</v>
      </c>
      <c r="J83" s="122">
        <f t="shared" si="50"/>
        <v>14</v>
      </c>
      <c r="K83" s="122">
        <f t="shared" si="50"/>
        <v>15</v>
      </c>
      <c r="L83" s="122">
        <f t="shared" si="50"/>
        <v>14</v>
      </c>
      <c r="M83" s="122">
        <f t="shared" si="50"/>
        <v>15</v>
      </c>
      <c r="N83" s="122">
        <f t="shared" si="50"/>
        <v>15</v>
      </c>
      <c r="O83" s="122">
        <f t="shared" si="50"/>
        <v>15</v>
      </c>
      <c r="P83" s="122">
        <f t="shared" si="50"/>
        <v>14</v>
      </c>
      <c r="Q83" s="122">
        <f t="shared" si="50"/>
        <v>15</v>
      </c>
      <c r="R83" s="122">
        <f t="shared" si="50"/>
        <v>15</v>
      </c>
      <c r="S83" s="122">
        <f t="shared" si="50"/>
        <v>15</v>
      </c>
      <c r="T83" s="122">
        <f t="shared" si="50"/>
        <v>15</v>
      </c>
      <c r="U83" s="122">
        <f t="shared" si="50"/>
        <v>15</v>
      </c>
      <c r="V83" s="122">
        <f t="shared" si="50"/>
        <v>14</v>
      </c>
      <c r="W83" s="113">
        <f>SUM(F83:V83)</f>
        <v>251</v>
      </c>
      <c r="X83" s="117">
        <v>0</v>
      </c>
      <c r="Y83" s="107">
        <v>0</v>
      </c>
      <c r="Z83" s="122">
        <f>Z53+Z37+Z9</f>
        <v>13</v>
      </c>
      <c r="AA83" s="122">
        <f aca="true" t="shared" si="51" ref="AA83:AX83">AA53+AA37+AA9</f>
        <v>16</v>
      </c>
      <c r="AB83" s="122">
        <f t="shared" si="51"/>
        <v>13</v>
      </c>
      <c r="AC83" s="122">
        <f t="shared" si="51"/>
        <v>16</v>
      </c>
      <c r="AD83" s="122">
        <f t="shared" si="51"/>
        <v>13</v>
      </c>
      <c r="AE83" s="122">
        <f t="shared" si="51"/>
        <v>16</v>
      </c>
      <c r="AF83" s="122">
        <f t="shared" si="51"/>
        <v>13</v>
      </c>
      <c r="AG83" s="122">
        <f t="shared" si="51"/>
        <v>16</v>
      </c>
      <c r="AH83" s="122">
        <f t="shared" si="51"/>
        <v>13</v>
      </c>
      <c r="AI83" s="122">
        <f t="shared" si="51"/>
        <v>16</v>
      </c>
      <c r="AJ83" s="122">
        <f t="shared" si="51"/>
        <v>13</v>
      </c>
      <c r="AK83" s="122">
        <f t="shared" si="51"/>
        <v>16</v>
      </c>
      <c r="AL83" s="122">
        <f t="shared" si="51"/>
        <v>13</v>
      </c>
      <c r="AM83" s="122">
        <f t="shared" si="51"/>
        <v>16</v>
      </c>
      <c r="AN83" s="122">
        <f t="shared" si="51"/>
        <v>13</v>
      </c>
      <c r="AO83" s="122">
        <f t="shared" si="51"/>
        <v>16</v>
      </c>
      <c r="AP83" s="122">
        <f t="shared" si="51"/>
        <v>13</v>
      </c>
      <c r="AQ83" s="122">
        <f t="shared" si="51"/>
        <v>16</v>
      </c>
      <c r="AR83" s="122">
        <f t="shared" si="51"/>
        <v>13</v>
      </c>
      <c r="AS83" s="122">
        <f t="shared" si="51"/>
        <v>16</v>
      </c>
      <c r="AT83" s="122">
        <f t="shared" si="51"/>
        <v>10</v>
      </c>
      <c r="AU83" s="122">
        <f t="shared" si="51"/>
        <v>0</v>
      </c>
      <c r="AV83" s="122">
        <f t="shared" si="51"/>
        <v>0</v>
      </c>
      <c r="AW83" s="122">
        <f t="shared" si="51"/>
        <v>0</v>
      </c>
      <c r="AX83" s="122">
        <f t="shared" si="51"/>
        <v>300</v>
      </c>
      <c r="AY83" s="114">
        <f>SUM(AX83,W83)</f>
        <v>551</v>
      </c>
      <c r="AZ83" s="37">
        <f t="shared" si="43"/>
        <v>551</v>
      </c>
    </row>
    <row r="84" spans="1:52" s="36" customFormat="1" ht="10.5" customHeight="1">
      <c r="A84" s="37"/>
      <c r="B84" s="266" t="s">
        <v>34</v>
      </c>
      <c r="C84" s="266"/>
      <c r="D84" s="266"/>
      <c r="E84" s="37">
        <f>SUM(E82:E83)</f>
        <v>1881</v>
      </c>
      <c r="F84" s="55">
        <f>SUM(F82:F83)</f>
        <v>51</v>
      </c>
      <c r="G84" s="55">
        <f aca="true" t="shared" si="52" ref="G84:V84">SUM(G82:G83)</f>
        <v>50</v>
      </c>
      <c r="H84" s="55">
        <f t="shared" si="52"/>
        <v>49</v>
      </c>
      <c r="I84" s="55">
        <f t="shared" si="52"/>
        <v>50</v>
      </c>
      <c r="J84" s="55">
        <f t="shared" si="52"/>
        <v>49</v>
      </c>
      <c r="K84" s="55">
        <f t="shared" si="52"/>
        <v>50</v>
      </c>
      <c r="L84" s="55">
        <f t="shared" si="52"/>
        <v>49</v>
      </c>
      <c r="M84" s="55">
        <f t="shared" si="52"/>
        <v>50</v>
      </c>
      <c r="N84" s="55">
        <f t="shared" si="52"/>
        <v>50</v>
      </c>
      <c r="O84" s="55">
        <f t="shared" si="52"/>
        <v>50</v>
      </c>
      <c r="P84" s="55">
        <f t="shared" si="52"/>
        <v>49</v>
      </c>
      <c r="Q84" s="55">
        <f t="shared" si="52"/>
        <v>50</v>
      </c>
      <c r="R84" s="55">
        <f t="shared" si="52"/>
        <v>50</v>
      </c>
      <c r="S84" s="55">
        <f>SUM(S82:S83)</f>
        <v>50</v>
      </c>
      <c r="T84" s="55">
        <f t="shared" si="52"/>
        <v>50</v>
      </c>
      <c r="U84" s="63">
        <f t="shared" si="52"/>
        <v>50</v>
      </c>
      <c r="V84" s="63">
        <f t="shared" si="52"/>
        <v>49</v>
      </c>
      <c r="W84" s="54">
        <f>SUM(F84:V84)</f>
        <v>846</v>
      </c>
      <c r="X84" s="117">
        <f>SUM(X82:X83)</f>
        <v>0</v>
      </c>
      <c r="Y84" s="107">
        <f>SUM(Y82:Y83)</f>
        <v>0</v>
      </c>
      <c r="Z84" s="55">
        <f>SUM(Z82:Z83)</f>
        <v>48</v>
      </c>
      <c r="AA84" s="55">
        <f aca="true" t="shared" si="53" ref="AA84:AQ84">SUM(AA82:AA83)</f>
        <v>51</v>
      </c>
      <c r="AB84" s="55">
        <f t="shared" si="53"/>
        <v>48</v>
      </c>
      <c r="AC84" s="55">
        <f t="shared" si="53"/>
        <v>51</v>
      </c>
      <c r="AD84" s="55">
        <f t="shared" si="53"/>
        <v>48</v>
      </c>
      <c r="AE84" s="55">
        <f t="shared" si="53"/>
        <v>51</v>
      </c>
      <c r="AF84" s="55">
        <f t="shared" si="53"/>
        <v>48</v>
      </c>
      <c r="AG84" s="55">
        <f t="shared" si="53"/>
        <v>51</v>
      </c>
      <c r="AH84" s="55">
        <f t="shared" si="53"/>
        <v>48</v>
      </c>
      <c r="AI84" s="55">
        <f t="shared" si="53"/>
        <v>51</v>
      </c>
      <c r="AJ84" s="55">
        <f t="shared" si="53"/>
        <v>48</v>
      </c>
      <c r="AK84" s="55">
        <f t="shared" si="53"/>
        <v>51</v>
      </c>
      <c r="AL84" s="55">
        <f t="shared" si="53"/>
        <v>48</v>
      </c>
      <c r="AM84" s="55">
        <f t="shared" si="53"/>
        <v>51</v>
      </c>
      <c r="AN84" s="55">
        <f t="shared" si="53"/>
        <v>48</v>
      </c>
      <c r="AO84" s="55">
        <f t="shared" si="53"/>
        <v>51</v>
      </c>
      <c r="AP84" s="55">
        <f t="shared" si="53"/>
        <v>48</v>
      </c>
      <c r="AQ84" s="55">
        <f t="shared" si="53"/>
        <v>51</v>
      </c>
      <c r="AR84" s="55">
        <f aca="true" t="shared" si="54" ref="AR84:AW84">SUM(AR82:AR83)</f>
        <v>48</v>
      </c>
      <c r="AS84" s="55">
        <f t="shared" si="54"/>
        <v>51</v>
      </c>
      <c r="AT84" s="55">
        <f t="shared" si="54"/>
        <v>45</v>
      </c>
      <c r="AU84" s="109">
        <f t="shared" si="54"/>
        <v>0</v>
      </c>
      <c r="AV84" s="109">
        <f t="shared" si="54"/>
        <v>0</v>
      </c>
      <c r="AW84" s="109">
        <f t="shared" si="54"/>
        <v>0</v>
      </c>
      <c r="AX84" s="114">
        <f>SUM(X84:AW84)</f>
        <v>1035</v>
      </c>
      <c r="AY84" s="114">
        <f>SUM(AX84,W84)</f>
        <v>1881</v>
      </c>
      <c r="AZ84" s="37">
        <f t="shared" si="43"/>
        <v>1881</v>
      </c>
    </row>
  </sheetData>
  <sheetProtection/>
  <mergeCells count="87">
    <mergeCell ref="X2:Y2"/>
    <mergeCell ref="AU2:AW2"/>
    <mergeCell ref="B82:D82"/>
    <mergeCell ref="B83:D83"/>
    <mergeCell ref="B42:B43"/>
    <mergeCell ref="C42:C43"/>
    <mergeCell ref="C3:C7"/>
    <mergeCell ref="B62:B63"/>
    <mergeCell ref="C62:C63"/>
    <mergeCell ref="B68:B69"/>
    <mergeCell ref="B84:D84"/>
    <mergeCell ref="B76:B77"/>
    <mergeCell ref="C76:C77"/>
    <mergeCell ref="B50:B51"/>
    <mergeCell ref="C50:C51"/>
    <mergeCell ref="B52:B53"/>
    <mergeCell ref="C52:C53"/>
    <mergeCell ref="B54:B55"/>
    <mergeCell ref="C54:C55"/>
    <mergeCell ref="B60:B61"/>
    <mergeCell ref="AY4:AY7"/>
    <mergeCell ref="B70:B71"/>
    <mergeCell ref="C70:C71"/>
    <mergeCell ref="B74:B75"/>
    <mergeCell ref="C74:C75"/>
    <mergeCell ref="C60:C61"/>
    <mergeCell ref="B64:B65"/>
    <mergeCell ref="C64:C65"/>
    <mergeCell ref="B56:B57"/>
    <mergeCell ref="C56:C57"/>
    <mergeCell ref="C68:C69"/>
    <mergeCell ref="B8:B9"/>
    <mergeCell ref="C8:C9"/>
    <mergeCell ref="B10:B11"/>
    <mergeCell ref="C10:C11"/>
    <mergeCell ref="C28:C29"/>
    <mergeCell ref="B34:B35"/>
    <mergeCell ref="B36:B37"/>
    <mergeCell ref="C38:C39"/>
    <mergeCell ref="C36:C37"/>
    <mergeCell ref="AX4:AX7"/>
    <mergeCell ref="B46:B47"/>
    <mergeCell ref="C46:C47"/>
    <mergeCell ref="B48:B49"/>
    <mergeCell ref="C48:C49"/>
    <mergeCell ref="B44:B45"/>
    <mergeCell ref="C44:C45"/>
    <mergeCell ref="C16:C17"/>
    <mergeCell ref="C24:C25"/>
    <mergeCell ref="B26:B27"/>
    <mergeCell ref="A3:A7"/>
    <mergeCell ref="B3:B7"/>
    <mergeCell ref="B40:B41"/>
    <mergeCell ref="C40:C41"/>
    <mergeCell ref="A36:A37"/>
    <mergeCell ref="B12:B13"/>
    <mergeCell ref="C12:C13"/>
    <mergeCell ref="B14:B15"/>
    <mergeCell ref="C14:C15"/>
    <mergeCell ref="B16:B17"/>
    <mergeCell ref="AP3:AR3"/>
    <mergeCell ref="C34:C35"/>
    <mergeCell ref="AT3:AV3"/>
    <mergeCell ref="O3:Q3"/>
    <mergeCell ref="S3:U3"/>
    <mergeCell ref="Y3:AA3"/>
    <mergeCell ref="AC3:AE3"/>
    <mergeCell ref="AG3:AJ3"/>
    <mergeCell ref="AL3:AN3"/>
    <mergeCell ref="B38:B39"/>
    <mergeCell ref="B28:B29"/>
    <mergeCell ref="B18:B19"/>
    <mergeCell ref="C18:C19"/>
    <mergeCell ref="B20:B21"/>
    <mergeCell ref="C20:C21"/>
    <mergeCell ref="B22:B23"/>
    <mergeCell ref="C22:C23"/>
    <mergeCell ref="C26:C27"/>
    <mergeCell ref="B30:B31"/>
    <mergeCell ref="G2:T2"/>
    <mergeCell ref="B32:B33"/>
    <mergeCell ref="C32:C33"/>
    <mergeCell ref="B24:B25"/>
    <mergeCell ref="G3:I3"/>
    <mergeCell ref="K3:M3"/>
    <mergeCell ref="D3:D7"/>
    <mergeCell ref="E3:E7"/>
  </mergeCells>
  <printOptions/>
  <pageMargins left="0.3937007874015748" right="0.3937007874015748" top="0.3937007874015748" bottom="0.3937007874015748" header="0.2755905511811024" footer="0.23622047244094488"/>
  <pageSetup horizontalDpi="600" verticalDpi="600" orientation="landscape" paperSize="9" scale="78" r:id="rId1"/>
  <rowBreaks count="1" manualBreakCount="1">
    <brk id="49" max="255" man="1"/>
  </rowBreaks>
  <colBreaks count="1" manualBreakCount="1">
    <brk id="2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8"/>
  <sheetViews>
    <sheetView tabSelected="1" view="pageLayout" zoomScale="75" zoomScaleNormal="75" zoomScalePageLayoutView="75" workbookViewId="0" topLeftCell="A29">
      <selection activeCell="X82" sqref="X82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23.00390625" style="0" customWidth="1"/>
    <col min="4" max="4" width="6.75390625" style="0" customWidth="1"/>
    <col min="6" max="6" width="3.75390625" style="21" customWidth="1"/>
    <col min="7" max="18" width="3.75390625" style="0" customWidth="1"/>
    <col min="19" max="19" width="3.75390625" style="21" customWidth="1"/>
    <col min="20" max="21" width="3.75390625" style="0" customWidth="1"/>
    <col min="22" max="22" width="4.25390625" style="0" customWidth="1"/>
    <col min="23" max="23" width="4.125" style="0" customWidth="1"/>
    <col min="24" max="24" width="4.625" style="0" customWidth="1"/>
    <col min="25" max="25" width="5.375" style="0" customWidth="1"/>
    <col min="26" max="26" width="5.25390625" style="0" customWidth="1"/>
    <col min="27" max="27" width="5.375" style="0" customWidth="1"/>
    <col min="28" max="28" width="4.375" style="0" customWidth="1"/>
    <col min="29" max="30" width="3.75390625" style="0" customWidth="1"/>
    <col min="31" max="31" width="4.25390625" style="0" customWidth="1"/>
    <col min="32" max="35" width="9.125" style="0" hidden="1" customWidth="1"/>
  </cols>
  <sheetData>
    <row r="1" spans="2:22" ht="26.25" customHeight="1" hidden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S1"/>
      <c r="V1" s="20"/>
    </row>
    <row r="2" spans="2:28" ht="93">
      <c r="B2" s="240" t="s">
        <v>176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S2"/>
      <c r="V2" s="159" t="s">
        <v>129</v>
      </c>
      <c r="X2" s="293" t="s">
        <v>157</v>
      </c>
      <c r="Y2" s="293"/>
      <c r="Z2" s="272" t="s">
        <v>169</v>
      </c>
      <c r="AA2" s="272"/>
      <c r="AB2" s="100" t="s">
        <v>41</v>
      </c>
    </row>
    <row r="3" spans="1:30" s="36" customFormat="1" ht="50.25" customHeight="1">
      <c r="A3" s="246" t="s">
        <v>130</v>
      </c>
      <c r="B3" s="246" t="s">
        <v>9</v>
      </c>
      <c r="C3" s="246" t="s">
        <v>0</v>
      </c>
      <c r="D3" s="247" t="s">
        <v>1</v>
      </c>
      <c r="E3" s="294" t="s">
        <v>173</v>
      </c>
      <c r="F3" s="31" t="s">
        <v>106</v>
      </c>
      <c r="G3" s="245" t="s">
        <v>4</v>
      </c>
      <c r="H3" s="245"/>
      <c r="I3" s="245"/>
      <c r="J3" s="31" t="s">
        <v>107</v>
      </c>
      <c r="K3" s="245" t="s">
        <v>5</v>
      </c>
      <c r="L3" s="245"/>
      <c r="M3" s="245"/>
      <c r="N3" s="31" t="s">
        <v>108</v>
      </c>
      <c r="O3" s="245" t="s">
        <v>6</v>
      </c>
      <c r="P3" s="245"/>
      <c r="Q3" s="245"/>
      <c r="R3" s="31" t="s">
        <v>109</v>
      </c>
      <c r="S3" s="252" t="s">
        <v>7</v>
      </c>
      <c r="T3" s="253"/>
      <c r="U3" s="254"/>
      <c r="V3" s="33" t="s">
        <v>110</v>
      </c>
      <c r="W3" s="156" t="s">
        <v>43</v>
      </c>
      <c r="X3" s="34" t="s">
        <v>111</v>
      </c>
      <c r="Y3" s="245" t="s">
        <v>35</v>
      </c>
      <c r="Z3" s="245"/>
      <c r="AA3" s="245"/>
      <c r="AB3" s="31" t="s">
        <v>131</v>
      </c>
      <c r="AC3" s="158" t="s">
        <v>91</v>
      </c>
      <c r="AD3" s="157" t="s">
        <v>92</v>
      </c>
    </row>
    <row r="4" spans="1:30" s="36" customFormat="1" ht="12" customHeight="1">
      <c r="A4" s="246"/>
      <c r="B4" s="246"/>
      <c r="C4" s="246"/>
      <c r="D4" s="248"/>
      <c r="E4" s="295"/>
      <c r="F4" s="37" t="s">
        <v>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8"/>
      <c r="W4" s="113"/>
      <c r="X4" s="39"/>
      <c r="Y4" s="37"/>
      <c r="Z4" s="37"/>
      <c r="AA4" s="37"/>
      <c r="AB4" s="37"/>
      <c r="AC4" s="114"/>
      <c r="AD4" s="114"/>
    </row>
    <row r="5" spans="1:30" s="36" customFormat="1" ht="18" customHeight="1">
      <c r="A5" s="246"/>
      <c r="B5" s="246"/>
      <c r="C5" s="246"/>
      <c r="D5" s="248"/>
      <c r="E5" s="295"/>
      <c r="F5" s="37">
        <v>35</v>
      </c>
      <c r="G5" s="37">
        <v>36</v>
      </c>
      <c r="H5" s="37">
        <v>37</v>
      </c>
      <c r="I5" s="37">
        <v>38</v>
      </c>
      <c r="J5" s="37">
        <v>39</v>
      </c>
      <c r="K5" s="37">
        <v>40</v>
      </c>
      <c r="L5" s="37">
        <v>41</v>
      </c>
      <c r="M5" s="37">
        <v>42</v>
      </c>
      <c r="N5" s="37">
        <v>44</v>
      </c>
      <c r="O5" s="37">
        <v>45</v>
      </c>
      <c r="P5" s="37">
        <v>46</v>
      </c>
      <c r="Q5" s="37">
        <v>47</v>
      </c>
      <c r="R5" s="37">
        <v>48</v>
      </c>
      <c r="S5" s="37">
        <v>49</v>
      </c>
      <c r="T5" s="37">
        <v>50</v>
      </c>
      <c r="U5" s="38">
        <v>51</v>
      </c>
      <c r="V5" s="38">
        <v>52</v>
      </c>
      <c r="W5" s="113"/>
      <c r="X5" s="101">
        <v>1</v>
      </c>
      <c r="Y5" s="102">
        <v>2</v>
      </c>
      <c r="Z5" s="107">
        <f>Z5:AA809</f>
        <v>0</v>
      </c>
      <c r="AA5" s="107">
        <v>4</v>
      </c>
      <c r="AB5" s="109">
        <v>5</v>
      </c>
      <c r="AC5" s="114"/>
      <c r="AD5" s="114"/>
    </row>
    <row r="6" spans="1:30" s="36" customFormat="1" ht="12" customHeight="1">
      <c r="A6" s="246"/>
      <c r="B6" s="246"/>
      <c r="C6" s="246"/>
      <c r="D6" s="248"/>
      <c r="E6" s="295"/>
      <c r="F6" s="37" t="s">
        <v>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38"/>
      <c r="W6" s="113"/>
      <c r="X6" s="101"/>
      <c r="Y6" s="102"/>
      <c r="Z6" s="107"/>
      <c r="AA6" s="107"/>
      <c r="AB6" s="109"/>
      <c r="AC6" s="114"/>
      <c r="AD6" s="114"/>
    </row>
    <row r="7" spans="1:30" s="36" customFormat="1" ht="23.25" customHeight="1">
      <c r="A7" s="246"/>
      <c r="B7" s="246"/>
      <c r="C7" s="246"/>
      <c r="D7" s="249"/>
      <c r="E7" s="296"/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  <c r="U7" s="38">
        <v>16</v>
      </c>
      <c r="V7" s="38">
        <v>17</v>
      </c>
      <c r="W7" s="113"/>
      <c r="X7" s="101">
        <v>18</v>
      </c>
      <c r="Y7" s="102">
        <v>19</v>
      </c>
      <c r="Z7" s="107">
        <v>20</v>
      </c>
      <c r="AA7" s="107">
        <v>21</v>
      </c>
      <c r="AB7" s="109">
        <v>22</v>
      </c>
      <c r="AC7" s="114"/>
      <c r="AD7" s="114"/>
    </row>
    <row r="8" spans="1:30" s="36" customFormat="1" ht="12" customHeight="1">
      <c r="A8" s="41"/>
      <c r="B8" s="257" t="s">
        <v>65</v>
      </c>
      <c r="C8" s="259" t="s">
        <v>66</v>
      </c>
      <c r="D8" s="42" t="s">
        <v>12</v>
      </c>
      <c r="E8" s="114">
        <f>W8+AC8</f>
        <v>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  <c r="V8" s="43"/>
      <c r="W8" s="113">
        <v>0</v>
      </c>
      <c r="X8" s="101"/>
      <c r="Y8" s="102"/>
      <c r="Z8" s="107"/>
      <c r="AA8" s="107"/>
      <c r="AB8" s="109"/>
      <c r="AC8" s="114">
        <f aca="true" t="shared" si="0" ref="AC8:AC38">SUM(X8:AB8)</f>
        <v>0</v>
      </c>
      <c r="AD8" s="114">
        <f aca="true" t="shared" si="1" ref="AD8:AD35">SUM(W8,AC8)</f>
        <v>0</v>
      </c>
    </row>
    <row r="9" spans="1:73" s="46" customFormat="1" ht="12" customHeight="1">
      <c r="A9" s="41"/>
      <c r="B9" s="258"/>
      <c r="C9" s="260"/>
      <c r="D9" s="42" t="s">
        <v>13</v>
      </c>
      <c r="E9" s="114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3"/>
      <c r="W9" s="113">
        <f aca="true" t="shared" si="2" ref="W9:W33">SUM(F9:V9)</f>
        <v>0</v>
      </c>
      <c r="X9" s="101"/>
      <c r="Y9" s="102"/>
      <c r="Z9" s="107"/>
      <c r="AA9" s="107"/>
      <c r="AB9" s="109"/>
      <c r="AC9" s="114">
        <f t="shared" si="0"/>
        <v>0</v>
      </c>
      <c r="AD9" s="114">
        <f t="shared" si="1"/>
        <v>0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</row>
    <row r="10" spans="1:30" s="36" customFormat="1" ht="12" customHeight="1">
      <c r="A10" s="32"/>
      <c r="B10" s="241" t="s">
        <v>67</v>
      </c>
      <c r="C10" s="243" t="s">
        <v>79</v>
      </c>
      <c r="D10" s="37" t="s">
        <v>12</v>
      </c>
      <c r="E10" s="114">
        <f aca="true" t="shared" si="3" ref="E10:E41">W10+AC10</f>
        <v>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113">
        <f t="shared" si="2"/>
        <v>0</v>
      </c>
      <c r="X10" s="101"/>
      <c r="Y10" s="102"/>
      <c r="Z10" s="107"/>
      <c r="AA10" s="107"/>
      <c r="AB10" s="109"/>
      <c r="AC10" s="114">
        <f t="shared" si="0"/>
        <v>0</v>
      </c>
      <c r="AD10" s="114">
        <f t="shared" si="1"/>
        <v>0</v>
      </c>
    </row>
    <row r="11" spans="1:30" s="36" customFormat="1" ht="12" customHeight="1">
      <c r="A11" s="32"/>
      <c r="B11" s="242"/>
      <c r="C11" s="244"/>
      <c r="D11" s="37" t="s">
        <v>13</v>
      </c>
      <c r="E11" s="114">
        <f t="shared" si="3"/>
        <v>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8"/>
      <c r="W11" s="113">
        <f t="shared" si="2"/>
        <v>0</v>
      </c>
      <c r="X11" s="101"/>
      <c r="Y11" s="102"/>
      <c r="Z11" s="107"/>
      <c r="AA11" s="107"/>
      <c r="AB11" s="109"/>
      <c r="AC11" s="114">
        <f t="shared" si="0"/>
        <v>0</v>
      </c>
      <c r="AD11" s="114">
        <f t="shared" si="1"/>
        <v>0</v>
      </c>
    </row>
    <row r="12" spans="1:30" s="36" customFormat="1" ht="12" customHeight="1">
      <c r="A12" s="32"/>
      <c r="B12" s="241" t="s">
        <v>68</v>
      </c>
      <c r="C12" s="243" t="s">
        <v>80</v>
      </c>
      <c r="D12" s="37" t="s">
        <v>12</v>
      </c>
      <c r="E12" s="114">
        <f t="shared" si="3"/>
        <v>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113">
        <f t="shared" si="2"/>
        <v>0</v>
      </c>
      <c r="X12" s="101"/>
      <c r="Y12" s="102"/>
      <c r="Z12" s="107"/>
      <c r="AA12" s="107"/>
      <c r="AB12" s="109"/>
      <c r="AC12" s="114">
        <f t="shared" si="0"/>
        <v>0</v>
      </c>
      <c r="AD12" s="114">
        <f t="shared" si="1"/>
        <v>0</v>
      </c>
    </row>
    <row r="13" spans="1:30" s="36" customFormat="1" ht="12" customHeight="1">
      <c r="A13" s="32"/>
      <c r="B13" s="242"/>
      <c r="C13" s="244"/>
      <c r="D13" s="37" t="s">
        <v>13</v>
      </c>
      <c r="E13" s="114">
        <f t="shared" si="3"/>
        <v>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113">
        <f t="shared" si="2"/>
        <v>0</v>
      </c>
      <c r="X13" s="101"/>
      <c r="Y13" s="102"/>
      <c r="Z13" s="107"/>
      <c r="AA13" s="107"/>
      <c r="AB13" s="109"/>
      <c r="AC13" s="114">
        <f t="shared" si="0"/>
        <v>0</v>
      </c>
      <c r="AD13" s="114">
        <f t="shared" si="1"/>
        <v>0</v>
      </c>
    </row>
    <row r="14" spans="1:30" s="36" customFormat="1" ht="12" customHeight="1">
      <c r="A14" s="32"/>
      <c r="B14" s="241" t="s">
        <v>69</v>
      </c>
      <c r="C14" s="243" t="s">
        <v>81</v>
      </c>
      <c r="D14" s="37" t="s">
        <v>12</v>
      </c>
      <c r="E14" s="114">
        <f t="shared" si="3"/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8"/>
      <c r="W14" s="113">
        <f t="shared" si="2"/>
        <v>0</v>
      </c>
      <c r="X14" s="101"/>
      <c r="Y14" s="102"/>
      <c r="Z14" s="107"/>
      <c r="AA14" s="107"/>
      <c r="AB14" s="109"/>
      <c r="AC14" s="114">
        <f t="shared" si="0"/>
        <v>0</v>
      </c>
      <c r="AD14" s="114">
        <f t="shared" si="1"/>
        <v>0</v>
      </c>
    </row>
    <row r="15" spans="1:30" s="36" customFormat="1" ht="12" customHeight="1">
      <c r="A15" s="32"/>
      <c r="B15" s="242"/>
      <c r="C15" s="244"/>
      <c r="D15" s="37" t="s">
        <v>13</v>
      </c>
      <c r="E15" s="114">
        <f t="shared" si="3"/>
        <v>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8"/>
      <c r="W15" s="113">
        <f t="shared" si="2"/>
        <v>0</v>
      </c>
      <c r="X15" s="101"/>
      <c r="Y15" s="102"/>
      <c r="Z15" s="107"/>
      <c r="AA15" s="107"/>
      <c r="AB15" s="109"/>
      <c r="AC15" s="114">
        <f t="shared" si="0"/>
        <v>0</v>
      </c>
      <c r="AD15" s="114">
        <f t="shared" si="1"/>
        <v>0</v>
      </c>
    </row>
    <row r="16" spans="1:30" s="36" customFormat="1" ht="12" customHeight="1">
      <c r="A16" s="32"/>
      <c r="B16" s="241" t="s">
        <v>70</v>
      </c>
      <c r="C16" s="243" t="s">
        <v>82</v>
      </c>
      <c r="D16" s="37" t="s">
        <v>12</v>
      </c>
      <c r="E16" s="114">
        <f t="shared" si="3"/>
        <v>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113">
        <f t="shared" si="2"/>
        <v>0</v>
      </c>
      <c r="X16" s="101"/>
      <c r="Y16" s="102"/>
      <c r="Z16" s="107"/>
      <c r="AA16" s="107"/>
      <c r="AB16" s="109"/>
      <c r="AC16" s="114">
        <f t="shared" si="0"/>
        <v>0</v>
      </c>
      <c r="AD16" s="114">
        <f t="shared" si="1"/>
        <v>0</v>
      </c>
    </row>
    <row r="17" spans="1:30" s="36" customFormat="1" ht="12" customHeight="1">
      <c r="A17" s="32"/>
      <c r="B17" s="242"/>
      <c r="C17" s="244"/>
      <c r="D17" s="37" t="s">
        <v>13</v>
      </c>
      <c r="E17" s="114">
        <f t="shared" si="3"/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113">
        <f t="shared" si="2"/>
        <v>0</v>
      </c>
      <c r="X17" s="101"/>
      <c r="Y17" s="102"/>
      <c r="Z17" s="107"/>
      <c r="AA17" s="107"/>
      <c r="AB17" s="109"/>
      <c r="AC17" s="114">
        <f t="shared" si="0"/>
        <v>0</v>
      </c>
      <c r="AD17" s="114">
        <f t="shared" si="1"/>
        <v>0</v>
      </c>
    </row>
    <row r="18" spans="1:30" s="36" customFormat="1" ht="12" customHeight="1">
      <c r="A18" s="32"/>
      <c r="B18" s="241" t="s">
        <v>71</v>
      </c>
      <c r="C18" s="243" t="s">
        <v>83</v>
      </c>
      <c r="D18" s="37" t="s">
        <v>12</v>
      </c>
      <c r="E18" s="114">
        <f t="shared" si="3"/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113">
        <f t="shared" si="2"/>
        <v>0</v>
      </c>
      <c r="X18" s="101"/>
      <c r="Y18" s="102"/>
      <c r="Z18" s="107"/>
      <c r="AA18" s="107"/>
      <c r="AB18" s="109"/>
      <c r="AC18" s="114">
        <f t="shared" si="0"/>
        <v>0</v>
      </c>
      <c r="AD18" s="114">
        <f t="shared" si="1"/>
        <v>0</v>
      </c>
    </row>
    <row r="19" spans="1:30" s="36" customFormat="1" ht="12" customHeight="1">
      <c r="A19" s="32"/>
      <c r="B19" s="242"/>
      <c r="C19" s="244"/>
      <c r="D19" s="37" t="s">
        <v>13</v>
      </c>
      <c r="E19" s="114">
        <f t="shared" si="3"/>
        <v>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113">
        <f t="shared" si="2"/>
        <v>0</v>
      </c>
      <c r="X19" s="101"/>
      <c r="Y19" s="102"/>
      <c r="Z19" s="107"/>
      <c r="AA19" s="107"/>
      <c r="AB19" s="109"/>
      <c r="AC19" s="114">
        <f t="shared" si="0"/>
        <v>0</v>
      </c>
      <c r="AD19" s="114">
        <f t="shared" si="1"/>
        <v>0</v>
      </c>
    </row>
    <row r="20" spans="1:30" s="36" customFormat="1" ht="12" customHeight="1">
      <c r="A20" s="32"/>
      <c r="B20" s="241" t="s">
        <v>72</v>
      </c>
      <c r="C20" s="243" t="s">
        <v>84</v>
      </c>
      <c r="D20" s="37" t="s">
        <v>12</v>
      </c>
      <c r="E20" s="114">
        <f t="shared" si="3"/>
        <v>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113">
        <f t="shared" si="2"/>
        <v>0</v>
      </c>
      <c r="X20" s="101"/>
      <c r="Y20" s="102"/>
      <c r="Z20" s="107"/>
      <c r="AA20" s="107"/>
      <c r="AB20" s="109"/>
      <c r="AC20" s="114">
        <f t="shared" si="0"/>
        <v>0</v>
      </c>
      <c r="AD20" s="114">
        <f t="shared" si="1"/>
        <v>0</v>
      </c>
    </row>
    <row r="21" spans="1:30" s="36" customFormat="1" ht="12" customHeight="1">
      <c r="A21" s="32"/>
      <c r="B21" s="242"/>
      <c r="C21" s="244"/>
      <c r="D21" s="37" t="s">
        <v>13</v>
      </c>
      <c r="E21" s="114">
        <f t="shared" si="3"/>
        <v>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113">
        <f t="shared" si="2"/>
        <v>0</v>
      </c>
      <c r="X21" s="101"/>
      <c r="Y21" s="102"/>
      <c r="Z21" s="107"/>
      <c r="AA21" s="107"/>
      <c r="AB21" s="109"/>
      <c r="AC21" s="114">
        <f t="shared" si="0"/>
        <v>0</v>
      </c>
      <c r="AD21" s="114">
        <f t="shared" si="1"/>
        <v>0</v>
      </c>
    </row>
    <row r="22" spans="1:30" s="36" customFormat="1" ht="12" customHeight="1">
      <c r="A22" s="32"/>
      <c r="B22" s="241" t="s">
        <v>73</v>
      </c>
      <c r="C22" s="243" t="s">
        <v>85</v>
      </c>
      <c r="D22" s="37" t="s">
        <v>12</v>
      </c>
      <c r="E22" s="114">
        <f t="shared" si="3"/>
        <v>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8"/>
      <c r="W22" s="113">
        <f t="shared" si="2"/>
        <v>0</v>
      </c>
      <c r="X22" s="101"/>
      <c r="Y22" s="102"/>
      <c r="Z22" s="107"/>
      <c r="AA22" s="107"/>
      <c r="AB22" s="109"/>
      <c r="AC22" s="114">
        <f t="shared" si="0"/>
        <v>0</v>
      </c>
      <c r="AD22" s="114">
        <f t="shared" si="1"/>
        <v>0</v>
      </c>
    </row>
    <row r="23" spans="1:30" s="36" customFormat="1" ht="12" customHeight="1">
      <c r="A23" s="32"/>
      <c r="B23" s="242"/>
      <c r="C23" s="244"/>
      <c r="D23" s="37" t="s">
        <v>13</v>
      </c>
      <c r="E23" s="114">
        <f t="shared" si="3"/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113">
        <f t="shared" si="2"/>
        <v>0</v>
      </c>
      <c r="X23" s="101"/>
      <c r="Y23" s="102"/>
      <c r="Z23" s="107"/>
      <c r="AA23" s="107"/>
      <c r="AB23" s="109"/>
      <c r="AC23" s="114">
        <f t="shared" si="0"/>
        <v>0</v>
      </c>
      <c r="AD23" s="114">
        <f t="shared" si="1"/>
        <v>0</v>
      </c>
    </row>
    <row r="24" spans="1:30" s="36" customFormat="1" ht="12" customHeight="1">
      <c r="A24" s="32"/>
      <c r="B24" s="241" t="s">
        <v>74</v>
      </c>
      <c r="C24" s="243" t="s">
        <v>86</v>
      </c>
      <c r="D24" s="37" t="s">
        <v>12</v>
      </c>
      <c r="E24" s="114">
        <f t="shared" si="3"/>
        <v>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113">
        <f t="shared" si="2"/>
        <v>0</v>
      </c>
      <c r="X24" s="101"/>
      <c r="Y24" s="102"/>
      <c r="Z24" s="107"/>
      <c r="AA24" s="107"/>
      <c r="AB24" s="109"/>
      <c r="AC24" s="114">
        <f t="shared" si="0"/>
        <v>0</v>
      </c>
      <c r="AD24" s="114">
        <f t="shared" si="1"/>
        <v>0</v>
      </c>
    </row>
    <row r="25" spans="1:30" s="36" customFormat="1" ht="12" customHeight="1">
      <c r="A25" s="32"/>
      <c r="B25" s="242"/>
      <c r="C25" s="244"/>
      <c r="D25" s="37" t="s">
        <v>13</v>
      </c>
      <c r="E25" s="114">
        <f t="shared" si="3"/>
        <v>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113">
        <f t="shared" si="2"/>
        <v>0</v>
      </c>
      <c r="X25" s="101"/>
      <c r="Y25" s="102"/>
      <c r="Z25" s="107"/>
      <c r="AA25" s="107"/>
      <c r="AB25" s="109"/>
      <c r="AC25" s="114">
        <f t="shared" si="0"/>
        <v>0</v>
      </c>
      <c r="AD25" s="114">
        <f t="shared" si="1"/>
        <v>0</v>
      </c>
    </row>
    <row r="26" spans="1:30" s="36" customFormat="1" ht="12" customHeight="1">
      <c r="A26" s="32"/>
      <c r="B26" s="241" t="s">
        <v>75</v>
      </c>
      <c r="C26" s="243" t="s">
        <v>87</v>
      </c>
      <c r="D26" s="37" t="s">
        <v>12</v>
      </c>
      <c r="E26" s="114">
        <f t="shared" si="3"/>
        <v>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113">
        <f t="shared" si="2"/>
        <v>0</v>
      </c>
      <c r="X26" s="101"/>
      <c r="Y26" s="102"/>
      <c r="Z26" s="107"/>
      <c r="AA26" s="107"/>
      <c r="AB26" s="109"/>
      <c r="AC26" s="114">
        <f t="shared" si="0"/>
        <v>0</v>
      </c>
      <c r="AD26" s="114">
        <f t="shared" si="1"/>
        <v>0</v>
      </c>
    </row>
    <row r="27" spans="1:30" s="36" customFormat="1" ht="12" customHeight="1">
      <c r="A27" s="32"/>
      <c r="B27" s="242"/>
      <c r="C27" s="244"/>
      <c r="D27" s="37" t="s">
        <v>13</v>
      </c>
      <c r="E27" s="114">
        <f t="shared" si="3"/>
        <v>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113">
        <f t="shared" si="2"/>
        <v>0</v>
      </c>
      <c r="X27" s="101"/>
      <c r="Y27" s="102"/>
      <c r="Z27" s="107"/>
      <c r="AA27" s="107"/>
      <c r="AB27" s="109"/>
      <c r="AC27" s="114">
        <f t="shared" si="0"/>
        <v>0</v>
      </c>
      <c r="AD27" s="114">
        <f t="shared" si="1"/>
        <v>0</v>
      </c>
    </row>
    <row r="28" spans="1:30" s="36" customFormat="1" ht="12" customHeight="1">
      <c r="A28" s="32"/>
      <c r="B28" s="241" t="s">
        <v>76</v>
      </c>
      <c r="C28" s="243" t="s">
        <v>88</v>
      </c>
      <c r="D28" s="37" t="s">
        <v>12</v>
      </c>
      <c r="E28" s="114">
        <f t="shared" si="3"/>
        <v>0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113">
        <f t="shared" si="2"/>
        <v>0</v>
      </c>
      <c r="X28" s="101"/>
      <c r="Y28" s="102"/>
      <c r="Z28" s="107"/>
      <c r="AA28" s="107"/>
      <c r="AB28" s="109"/>
      <c r="AC28" s="114">
        <f t="shared" si="0"/>
        <v>0</v>
      </c>
      <c r="AD28" s="114">
        <f t="shared" si="1"/>
        <v>0</v>
      </c>
    </row>
    <row r="29" spans="1:30" s="36" customFormat="1" ht="12" customHeight="1">
      <c r="A29" s="32"/>
      <c r="B29" s="242"/>
      <c r="C29" s="244"/>
      <c r="D29" s="37" t="s">
        <v>13</v>
      </c>
      <c r="E29" s="114">
        <f t="shared" si="3"/>
        <v>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113">
        <f t="shared" si="2"/>
        <v>0</v>
      </c>
      <c r="X29" s="101"/>
      <c r="Y29" s="102"/>
      <c r="Z29" s="107"/>
      <c r="AA29" s="107"/>
      <c r="AB29" s="109"/>
      <c r="AC29" s="114">
        <f t="shared" si="0"/>
        <v>0</v>
      </c>
      <c r="AD29" s="114">
        <f t="shared" si="1"/>
        <v>0</v>
      </c>
    </row>
    <row r="30" spans="1:30" s="36" customFormat="1" ht="12" customHeight="1">
      <c r="A30" s="32"/>
      <c r="B30" s="241" t="s">
        <v>78</v>
      </c>
      <c r="C30" s="243" t="s">
        <v>89</v>
      </c>
      <c r="D30" s="37" t="s">
        <v>12</v>
      </c>
      <c r="E30" s="114">
        <f t="shared" si="3"/>
        <v>0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113">
        <f t="shared" si="2"/>
        <v>0</v>
      </c>
      <c r="X30" s="101"/>
      <c r="Y30" s="102"/>
      <c r="Z30" s="107"/>
      <c r="AA30" s="107"/>
      <c r="AB30" s="109"/>
      <c r="AC30" s="114">
        <f t="shared" si="0"/>
        <v>0</v>
      </c>
      <c r="AD30" s="114">
        <f t="shared" si="1"/>
        <v>0</v>
      </c>
    </row>
    <row r="31" spans="1:30" s="36" customFormat="1" ht="12" customHeight="1">
      <c r="A31" s="32"/>
      <c r="B31" s="242"/>
      <c r="C31" s="244"/>
      <c r="D31" s="37" t="s">
        <v>13</v>
      </c>
      <c r="E31" s="114">
        <f t="shared" si="3"/>
        <v>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113">
        <f t="shared" si="2"/>
        <v>0</v>
      </c>
      <c r="X31" s="101"/>
      <c r="Y31" s="102"/>
      <c r="Z31" s="107"/>
      <c r="AA31" s="107"/>
      <c r="AB31" s="109"/>
      <c r="AC31" s="114">
        <f t="shared" si="0"/>
        <v>0</v>
      </c>
      <c r="AD31" s="114">
        <f t="shared" si="1"/>
        <v>0</v>
      </c>
    </row>
    <row r="32" spans="1:30" s="36" customFormat="1" ht="12" customHeight="1">
      <c r="A32" s="32"/>
      <c r="B32" s="241" t="s">
        <v>77</v>
      </c>
      <c r="C32" s="243" t="s">
        <v>90</v>
      </c>
      <c r="D32" s="37" t="s">
        <v>12</v>
      </c>
      <c r="E32" s="114">
        <f t="shared" si="3"/>
        <v>0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113">
        <f t="shared" si="2"/>
        <v>0</v>
      </c>
      <c r="X32" s="101"/>
      <c r="Y32" s="102"/>
      <c r="Z32" s="107"/>
      <c r="AA32" s="107"/>
      <c r="AB32" s="109"/>
      <c r="AC32" s="114">
        <f t="shared" si="0"/>
        <v>0</v>
      </c>
      <c r="AD32" s="114">
        <f t="shared" si="1"/>
        <v>0</v>
      </c>
    </row>
    <row r="33" spans="1:30" s="36" customFormat="1" ht="12" customHeight="1">
      <c r="A33" s="32"/>
      <c r="B33" s="242"/>
      <c r="C33" s="244"/>
      <c r="D33" s="37" t="s">
        <v>13</v>
      </c>
      <c r="E33" s="114">
        <f t="shared" si="3"/>
        <v>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113">
        <f t="shared" si="2"/>
        <v>0</v>
      </c>
      <c r="X33" s="101"/>
      <c r="Y33" s="102"/>
      <c r="Z33" s="107"/>
      <c r="AA33" s="107"/>
      <c r="AB33" s="109"/>
      <c r="AC33" s="114">
        <f t="shared" si="0"/>
        <v>0</v>
      </c>
      <c r="AD33" s="114">
        <f t="shared" si="1"/>
        <v>0</v>
      </c>
    </row>
    <row r="34" spans="1:30" s="36" customFormat="1" ht="12" customHeight="1">
      <c r="A34" s="255"/>
      <c r="B34" s="261" t="s">
        <v>10</v>
      </c>
      <c r="C34" s="213" t="s">
        <v>11</v>
      </c>
      <c r="D34" s="47" t="s">
        <v>12</v>
      </c>
      <c r="E34" s="42">
        <f t="shared" si="3"/>
        <v>252</v>
      </c>
      <c r="F34" s="47">
        <f>F36+F38+F40+F42+F44+F46</f>
        <v>16</v>
      </c>
      <c r="G34" s="47">
        <f aca="true" t="shared" si="4" ref="G34:V34">G36+G38+G40+G42+G44+G46</f>
        <v>16</v>
      </c>
      <c r="H34" s="47">
        <f t="shared" si="4"/>
        <v>16</v>
      </c>
      <c r="I34" s="47">
        <f t="shared" si="4"/>
        <v>16</v>
      </c>
      <c r="J34" s="47">
        <f t="shared" si="4"/>
        <v>16</v>
      </c>
      <c r="K34" s="47">
        <f t="shared" si="4"/>
        <v>16</v>
      </c>
      <c r="L34" s="47">
        <f t="shared" si="4"/>
        <v>16</v>
      </c>
      <c r="M34" s="47">
        <f t="shared" si="4"/>
        <v>16</v>
      </c>
      <c r="N34" s="47">
        <f t="shared" si="4"/>
        <v>16</v>
      </c>
      <c r="O34" s="47">
        <f t="shared" si="4"/>
        <v>16</v>
      </c>
      <c r="P34" s="47">
        <f t="shared" si="4"/>
        <v>16</v>
      </c>
      <c r="Q34" s="47">
        <f t="shared" si="4"/>
        <v>16</v>
      </c>
      <c r="R34" s="47">
        <f t="shared" si="4"/>
        <v>16</v>
      </c>
      <c r="S34" s="47">
        <f t="shared" si="4"/>
        <v>16</v>
      </c>
      <c r="T34" s="47">
        <f t="shared" si="4"/>
        <v>16</v>
      </c>
      <c r="U34" s="47">
        <f t="shared" si="4"/>
        <v>12</v>
      </c>
      <c r="V34" s="47">
        <f t="shared" si="4"/>
        <v>0</v>
      </c>
      <c r="W34" s="94">
        <f>SUM(F34:V34)</f>
        <v>252</v>
      </c>
      <c r="X34" s="103">
        <v>0</v>
      </c>
      <c r="Y34" s="104">
        <v>0</v>
      </c>
      <c r="Z34" s="108">
        <v>0</v>
      </c>
      <c r="AA34" s="108">
        <v>0</v>
      </c>
      <c r="AB34" s="110">
        <v>0</v>
      </c>
      <c r="AC34" s="47">
        <f t="shared" si="0"/>
        <v>0</v>
      </c>
      <c r="AD34" s="42">
        <f t="shared" si="1"/>
        <v>252</v>
      </c>
    </row>
    <row r="35" spans="1:30" s="36" customFormat="1" ht="12" customHeight="1">
      <c r="A35" s="255"/>
      <c r="B35" s="261"/>
      <c r="C35" s="213"/>
      <c r="D35" s="47" t="s">
        <v>13</v>
      </c>
      <c r="E35" s="42">
        <f t="shared" si="3"/>
        <v>126</v>
      </c>
      <c r="F35" s="47">
        <f>F37+F39+F41+F43+F45+F47</f>
        <v>9</v>
      </c>
      <c r="G35" s="47">
        <f aca="true" t="shared" si="5" ref="G35:W35">G37+G39+G41+G43+G45+G47</f>
        <v>7</v>
      </c>
      <c r="H35" s="47">
        <f t="shared" si="5"/>
        <v>9</v>
      </c>
      <c r="I35" s="47">
        <f t="shared" si="5"/>
        <v>7</v>
      </c>
      <c r="J35" s="47">
        <f t="shared" si="5"/>
        <v>9</v>
      </c>
      <c r="K35" s="47">
        <f t="shared" si="5"/>
        <v>7</v>
      </c>
      <c r="L35" s="47">
        <f t="shared" si="5"/>
        <v>9</v>
      </c>
      <c r="M35" s="47">
        <f t="shared" si="5"/>
        <v>7</v>
      </c>
      <c r="N35" s="47">
        <f t="shared" si="5"/>
        <v>9</v>
      </c>
      <c r="O35" s="47">
        <f t="shared" si="5"/>
        <v>7</v>
      </c>
      <c r="P35" s="47">
        <f t="shared" si="5"/>
        <v>9</v>
      </c>
      <c r="Q35" s="47">
        <f t="shared" si="5"/>
        <v>7</v>
      </c>
      <c r="R35" s="47">
        <f t="shared" si="5"/>
        <v>9</v>
      </c>
      <c r="S35" s="47">
        <f t="shared" si="5"/>
        <v>7</v>
      </c>
      <c r="T35" s="47">
        <f t="shared" si="5"/>
        <v>9</v>
      </c>
      <c r="U35" s="47">
        <f t="shared" si="5"/>
        <v>5</v>
      </c>
      <c r="V35" s="47">
        <f t="shared" si="5"/>
        <v>0</v>
      </c>
      <c r="W35" s="47">
        <f t="shared" si="5"/>
        <v>126</v>
      </c>
      <c r="X35" s="103">
        <v>0</v>
      </c>
      <c r="Y35" s="104">
        <v>0</v>
      </c>
      <c r="Z35" s="108">
        <v>0</v>
      </c>
      <c r="AA35" s="108">
        <v>0</v>
      </c>
      <c r="AB35" s="110">
        <v>0</v>
      </c>
      <c r="AC35" s="47">
        <f t="shared" si="0"/>
        <v>0</v>
      </c>
      <c r="AD35" s="42">
        <f t="shared" si="1"/>
        <v>126</v>
      </c>
    </row>
    <row r="36" spans="1:30" s="36" customFormat="1" ht="12" customHeight="1">
      <c r="A36" s="37"/>
      <c r="B36" s="255" t="s">
        <v>14</v>
      </c>
      <c r="C36" s="191" t="s">
        <v>125</v>
      </c>
      <c r="D36" s="37" t="s">
        <v>12</v>
      </c>
      <c r="E36" s="114">
        <f t="shared" si="3"/>
        <v>46</v>
      </c>
      <c r="F36" s="37">
        <v>3</v>
      </c>
      <c r="G36" s="37">
        <v>3</v>
      </c>
      <c r="H36" s="37">
        <v>3</v>
      </c>
      <c r="I36" s="37">
        <v>3</v>
      </c>
      <c r="J36" s="37">
        <v>3</v>
      </c>
      <c r="K36" s="37">
        <v>3</v>
      </c>
      <c r="L36" s="37">
        <v>3</v>
      </c>
      <c r="M36" s="37">
        <v>3</v>
      </c>
      <c r="N36" s="37">
        <v>3</v>
      </c>
      <c r="O36" s="37">
        <v>3</v>
      </c>
      <c r="P36" s="37">
        <v>3</v>
      </c>
      <c r="Q36" s="37">
        <v>3</v>
      </c>
      <c r="R36" s="37">
        <v>3</v>
      </c>
      <c r="S36" s="37">
        <v>3</v>
      </c>
      <c r="T36" s="37">
        <v>3</v>
      </c>
      <c r="U36" s="38">
        <v>1</v>
      </c>
      <c r="V36" s="38"/>
      <c r="W36" s="113">
        <f>SUM(F36:V36)</f>
        <v>46</v>
      </c>
      <c r="X36" s="101"/>
      <c r="Y36" s="102"/>
      <c r="Z36" s="107"/>
      <c r="AA36" s="107"/>
      <c r="AB36" s="109"/>
      <c r="AC36" s="114">
        <f t="shared" si="0"/>
        <v>0</v>
      </c>
      <c r="AD36" s="114">
        <f>W36</f>
        <v>46</v>
      </c>
    </row>
    <row r="37" spans="1:30" s="36" customFormat="1" ht="12" customHeight="1">
      <c r="A37" s="37"/>
      <c r="B37" s="255"/>
      <c r="C37" s="191"/>
      <c r="D37" s="37" t="s">
        <v>13</v>
      </c>
      <c r="E37" s="114">
        <f t="shared" si="3"/>
        <v>23</v>
      </c>
      <c r="F37" s="55">
        <v>2</v>
      </c>
      <c r="G37" s="55">
        <v>1</v>
      </c>
      <c r="H37" s="55">
        <v>2</v>
      </c>
      <c r="I37" s="55">
        <v>1</v>
      </c>
      <c r="J37" s="55">
        <v>2</v>
      </c>
      <c r="K37" s="55">
        <v>1</v>
      </c>
      <c r="L37" s="55">
        <v>2</v>
      </c>
      <c r="M37" s="55">
        <v>1</v>
      </c>
      <c r="N37" s="55">
        <v>2</v>
      </c>
      <c r="O37" s="55">
        <v>1</v>
      </c>
      <c r="P37" s="55">
        <v>2</v>
      </c>
      <c r="Q37" s="55">
        <v>1</v>
      </c>
      <c r="R37" s="55">
        <v>2</v>
      </c>
      <c r="S37" s="55">
        <v>1</v>
      </c>
      <c r="T37" s="55">
        <v>2</v>
      </c>
      <c r="U37" s="63"/>
      <c r="V37" s="63"/>
      <c r="W37" s="54">
        <f aca="true" t="shared" si="6" ref="W37:W47">SUM(F37:V37)</f>
        <v>23</v>
      </c>
      <c r="X37" s="101"/>
      <c r="Y37" s="102"/>
      <c r="Z37" s="107"/>
      <c r="AA37" s="107"/>
      <c r="AB37" s="109"/>
      <c r="AC37" s="114">
        <f t="shared" si="0"/>
        <v>0</v>
      </c>
      <c r="AD37" s="114">
        <f aca="true" t="shared" si="7" ref="AD37:AD47">W37</f>
        <v>23</v>
      </c>
    </row>
    <row r="38" spans="1:30" s="36" customFormat="1" ht="12" customHeight="1">
      <c r="A38" s="37"/>
      <c r="B38" s="255" t="s">
        <v>15</v>
      </c>
      <c r="C38" s="191" t="s">
        <v>112</v>
      </c>
      <c r="D38" s="37" t="s">
        <v>12</v>
      </c>
      <c r="E38" s="114">
        <f t="shared" si="3"/>
        <v>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113">
        <f t="shared" si="6"/>
        <v>0</v>
      </c>
      <c r="X38" s="101"/>
      <c r="Y38" s="102"/>
      <c r="Z38" s="107"/>
      <c r="AA38" s="107"/>
      <c r="AB38" s="109"/>
      <c r="AC38" s="114">
        <f t="shared" si="0"/>
        <v>0</v>
      </c>
      <c r="AD38" s="114">
        <f t="shared" si="7"/>
        <v>0</v>
      </c>
    </row>
    <row r="39" spans="1:30" s="36" customFormat="1" ht="12" customHeight="1">
      <c r="A39" s="37"/>
      <c r="B39" s="255"/>
      <c r="C39" s="191"/>
      <c r="D39" s="37" t="s">
        <v>13</v>
      </c>
      <c r="E39" s="114">
        <f t="shared" si="3"/>
        <v>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63"/>
      <c r="V39" s="63"/>
      <c r="W39" s="54">
        <f t="shared" si="6"/>
        <v>0</v>
      </c>
      <c r="X39" s="101"/>
      <c r="Y39" s="102"/>
      <c r="Z39" s="107"/>
      <c r="AA39" s="107"/>
      <c r="AB39" s="109"/>
      <c r="AC39" s="114">
        <v>0</v>
      </c>
      <c r="AD39" s="114">
        <f t="shared" si="7"/>
        <v>0</v>
      </c>
    </row>
    <row r="40" spans="1:30" s="36" customFormat="1" ht="12" customHeight="1">
      <c r="A40" s="37"/>
      <c r="B40" s="255" t="s">
        <v>16</v>
      </c>
      <c r="C40" s="262" t="s">
        <v>113</v>
      </c>
      <c r="D40" s="37" t="s">
        <v>12</v>
      </c>
      <c r="E40" s="114">
        <f t="shared" si="3"/>
        <v>64</v>
      </c>
      <c r="F40" s="37">
        <v>4</v>
      </c>
      <c r="G40" s="37">
        <v>4</v>
      </c>
      <c r="H40" s="37">
        <v>4</v>
      </c>
      <c r="I40" s="37">
        <v>4</v>
      </c>
      <c r="J40" s="37">
        <v>4</v>
      </c>
      <c r="K40" s="37">
        <v>4</v>
      </c>
      <c r="L40" s="37">
        <v>4</v>
      </c>
      <c r="M40" s="37">
        <v>4</v>
      </c>
      <c r="N40" s="37">
        <v>4</v>
      </c>
      <c r="O40" s="37">
        <v>4</v>
      </c>
      <c r="P40" s="37">
        <v>4</v>
      </c>
      <c r="Q40" s="37">
        <v>4</v>
      </c>
      <c r="R40" s="37">
        <v>4</v>
      </c>
      <c r="S40" s="37">
        <v>4</v>
      </c>
      <c r="T40" s="37">
        <v>4</v>
      </c>
      <c r="U40" s="38">
        <v>4</v>
      </c>
      <c r="V40" s="38"/>
      <c r="W40" s="113">
        <f t="shared" si="6"/>
        <v>64</v>
      </c>
      <c r="X40" s="101"/>
      <c r="Y40" s="102"/>
      <c r="Z40" s="107"/>
      <c r="AA40" s="107"/>
      <c r="AB40" s="109"/>
      <c r="AC40" s="114">
        <f aca="true" t="shared" si="8" ref="AC40:AC61">SUM(X40:AB40)</f>
        <v>0</v>
      </c>
      <c r="AD40" s="114">
        <f t="shared" si="7"/>
        <v>64</v>
      </c>
    </row>
    <row r="41" spans="1:30" s="36" customFormat="1" ht="21" customHeight="1">
      <c r="A41" s="37"/>
      <c r="B41" s="255"/>
      <c r="C41" s="263"/>
      <c r="D41" s="37" t="s">
        <v>13</v>
      </c>
      <c r="E41" s="114">
        <f t="shared" si="3"/>
        <v>32</v>
      </c>
      <c r="F41" s="55">
        <v>2</v>
      </c>
      <c r="G41" s="55">
        <v>2</v>
      </c>
      <c r="H41" s="55">
        <v>2</v>
      </c>
      <c r="I41" s="55">
        <v>2</v>
      </c>
      <c r="J41" s="55">
        <v>2</v>
      </c>
      <c r="K41" s="55">
        <v>2</v>
      </c>
      <c r="L41" s="55">
        <v>2</v>
      </c>
      <c r="M41" s="55">
        <v>2</v>
      </c>
      <c r="N41" s="55">
        <v>2</v>
      </c>
      <c r="O41" s="55">
        <v>2</v>
      </c>
      <c r="P41" s="55">
        <v>2</v>
      </c>
      <c r="Q41" s="55">
        <v>2</v>
      </c>
      <c r="R41" s="55">
        <v>2</v>
      </c>
      <c r="S41" s="55">
        <v>2</v>
      </c>
      <c r="T41" s="55">
        <v>2</v>
      </c>
      <c r="U41" s="63">
        <v>2</v>
      </c>
      <c r="V41" s="63"/>
      <c r="W41" s="54">
        <f t="shared" si="6"/>
        <v>32</v>
      </c>
      <c r="X41" s="101"/>
      <c r="Y41" s="102"/>
      <c r="Z41" s="107"/>
      <c r="AA41" s="107"/>
      <c r="AB41" s="109"/>
      <c r="AC41" s="114">
        <f t="shared" si="8"/>
        <v>0</v>
      </c>
      <c r="AD41" s="114">
        <f t="shared" si="7"/>
        <v>32</v>
      </c>
    </row>
    <row r="42" spans="1:30" s="36" customFormat="1" ht="16.5" customHeight="1">
      <c r="A42" s="37"/>
      <c r="B42" s="255" t="s">
        <v>17</v>
      </c>
      <c r="C42" s="291" t="s">
        <v>126</v>
      </c>
      <c r="D42" s="37" t="s">
        <v>12</v>
      </c>
      <c r="E42" s="114">
        <f aca="true" t="shared" si="9" ref="E42:E74">W42+AC42</f>
        <v>48</v>
      </c>
      <c r="F42" s="37">
        <v>3</v>
      </c>
      <c r="G42" s="37">
        <v>3</v>
      </c>
      <c r="H42" s="37">
        <v>3</v>
      </c>
      <c r="I42" s="37">
        <v>3</v>
      </c>
      <c r="J42" s="37">
        <v>3</v>
      </c>
      <c r="K42" s="37">
        <v>3</v>
      </c>
      <c r="L42" s="37">
        <v>3</v>
      </c>
      <c r="M42" s="37">
        <v>3</v>
      </c>
      <c r="N42" s="37">
        <v>3</v>
      </c>
      <c r="O42" s="37">
        <v>3</v>
      </c>
      <c r="P42" s="37">
        <v>3</v>
      </c>
      <c r="Q42" s="37">
        <v>3</v>
      </c>
      <c r="R42" s="37">
        <v>3</v>
      </c>
      <c r="S42" s="37">
        <v>3</v>
      </c>
      <c r="T42" s="37">
        <v>3</v>
      </c>
      <c r="U42" s="38">
        <v>3</v>
      </c>
      <c r="V42" s="38"/>
      <c r="W42" s="113">
        <f t="shared" si="6"/>
        <v>48</v>
      </c>
      <c r="X42" s="101"/>
      <c r="Y42" s="102"/>
      <c r="Z42" s="107"/>
      <c r="AA42" s="107"/>
      <c r="AB42" s="109"/>
      <c r="AC42" s="114">
        <f t="shared" si="8"/>
        <v>0</v>
      </c>
      <c r="AD42" s="114">
        <f t="shared" si="7"/>
        <v>48</v>
      </c>
    </row>
    <row r="43" spans="1:30" s="36" customFormat="1" ht="15.75" customHeight="1">
      <c r="A43" s="37"/>
      <c r="B43" s="255"/>
      <c r="C43" s="291"/>
      <c r="D43" s="37" t="s">
        <v>13</v>
      </c>
      <c r="E43" s="114">
        <f t="shared" si="9"/>
        <v>24</v>
      </c>
      <c r="F43" s="55">
        <v>2</v>
      </c>
      <c r="G43" s="55">
        <v>1</v>
      </c>
      <c r="H43" s="55">
        <v>2</v>
      </c>
      <c r="I43" s="55">
        <v>1</v>
      </c>
      <c r="J43" s="55">
        <v>2</v>
      </c>
      <c r="K43" s="55">
        <v>1</v>
      </c>
      <c r="L43" s="55">
        <v>2</v>
      </c>
      <c r="M43" s="55">
        <v>1</v>
      </c>
      <c r="N43" s="55">
        <v>2</v>
      </c>
      <c r="O43" s="55">
        <v>1</v>
      </c>
      <c r="P43" s="55">
        <v>2</v>
      </c>
      <c r="Q43" s="55">
        <v>1</v>
      </c>
      <c r="R43" s="55">
        <v>2</v>
      </c>
      <c r="S43" s="55">
        <v>1</v>
      </c>
      <c r="T43" s="55">
        <v>2</v>
      </c>
      <c r="U43" s="63">
        <v>1</v>
      </c>
      <c r="V43" s="63"/>
      <c r="W43" s="54">
        <f t="shared" si="6"/>
        <v>24</v>
      </c>
      <c r="X43" s="101"/>
      <c r="Y43" s="102"/>
      <c r="Z43" s="107"/>
      <c r="AA43" s="107"/>
      <c r="AB43" s="109"/>
      <c r="AC43" s="114">
        <f t="shared" si="8"/>
        <v>0</v>
      </c>
      <c r="AD43" s="114">
        <f t="shared" si="7"/>
        <v>24</v>
      </c>
    </row>
    <row r="44" spans="1:30" s="36" customFormat="1" ht="12" customHeight="1">
      <c r="A44" s="37"/>
      <c r="B44" s="255" t="s">
        <v>18</v>
      </c>
      <c r="C44" s="191" t="s">
        <v>127</v>
      </c>
      <c r="D44" s="37" t="s">
        <v>12</v>
      </c>
      <c r="E44" s="114">
        <f t="shared" si="9"/>
        <v>48</v>
      </c>
      <c r="F44" s="37">
        <v>3</v>
      </c>
      <c r="G44" s="37">
        <v>3</v>
      </c>
      <c r="H44" s="37">
        <v>3</v>
      </c>
      <c r="I44" s="37">
        <v>3</v>
      </c>
      <c r="J44" s="37">
        <v>3</v>
      </c>
      <c r="K44" s="37">
        <v>3</v>
      </c>
      <c r="L44" s="37">
        <v>3</v>
      </c>
      <c r="M44" s="37">
        <v>3</v>
      </c>
      <c r="N44" s="37">
        <v>3</v>
      </c>
      <c r="O44" s="37">
        <v>3</v>
      </c>
      <c r="P44" s="37">
        <v>3</v>
      </c>
      <c r="Q44" s="37">
        <v>3</v>
      </c>
      <c r="R44" s="37">
        <v>3</v>
      </c>
      <c r="S44" s="37">
        <v>3</v>
      </c>
      <c r="T44" s="37">
        <v>3</v>
      </c>
      <c r="U44" s="38">
        <v>3</v>
      </c>
      <c r="V44" s="38"/>
      <c r="W44" s="113">
        <f t="shared" si="6"/>
        <v>48</v>
      </c>
      <c r="X44" s="101"/>
      <c r="Y44" s="102"/>
      <c r="Z44" s="107"/>
      <c r="AA44" s="107"/>
      <c r="AB44" s="109"/>
      <c r="AC44" s="114">
        <f t="shared" si="8"/>
        <v>0</v>
      </c>
      <c r="AD44" s="114">
        <f t="shared" si="7"/>
        <v>48</v>
      </c>
    </row>
    <row r="45" spans="1:30" s="36" customFormat="1" ht="12" customHeight="1">
      <c r="A45" s="37"/>
      <c r="B45" s="255"/>
      <c r="C45" s="191"/>
      <c r="D45" s="37" t="s">
        <v>13</v>
      </c>
      <c r="E45" s="114">
        <f t="shared" si="9"/>
        <v>24</v>
      </c>
      <c r="F45" s="55">
        <v>1</v>
      </c>
      <c r="G45" s="55">
        <v>2</v>
      </c>
      <c r="H45" s="55">
        <v>1</v>
      </c>
      <c r="I45" s="55">
        <v>2</v>
      </c>
      <c r="J45" s="55">
        <v>1</v>
      </c>
      <c r="K45" s="55">
        <v>2</v>
      </c>
      <c r="L45" s="55">
        <v>1</v>
      </c>
      <c r="M45" s="55">
        <v>2</v>
      </c>
      <c r="N45" s="55">
        <v>1</v>
      </c>
      <c r="O45" s="55">
        <v>2</v>
      </c>
      <c r="P45" s="55">
        <v>1</v>
      </c>
      <c r="Q45" s="55">
        <v>2</v>
      </c>
      <c r="R45" s="55">
        <v>1</v>
      </c>
      <c r="S45" s="55">
        <v>2</v>
      </c>
      <c r="T45" s="55">
        <v>1</v>
      </c>
      <c r="U45" s="63">
        <v>2</v>
      </c>
      <c r="V45" s="63"/>
      <c r="W45" s="54">
        <f t="shared" si="6"/>
        <v>24</v>
      </c>
      <c r="X45" s="101"/>
      <c r="Y45" s="102"/>
      <c r="Z45" s="107"/>
      <c r="AA45" s="107"/>
      <c r="AB45" s="109"/>
      <c r="AC45" s="114">
        <f t="shared" si="8"/>
        <v>0</v>
      </c>
      <c r="AD45" s="114">
        <f t="shared" si="7"/>
        <v>24</v>
      </c>
    </row>
    <row r="46" spans="1:30" s="36" customFormat="1" ht="12" customHeight="1">
      <c r="A46" s="37"/>
      <c r="B46" s="255" t="s">
        <v>19</v>
      </c>
      <c r="C46" s="191" t="s">
        <v>128</v>
      </c>
      <c r="D46" s="37" t="s">
        <v>12</v>
      </c>
      <c r="E46" s="114">
        <f t="shared" si="9"/>
        <v>46</v>
      </c>
      <c r="F46" s="37">
        <v>3</v>
      </c>
      <c r="G46" s="37">
        <v>3</v>
      </c>
      <c r="H46" s="37">
        <v>3</v>
      </c>
      <c r="I46" s="37">
        <v>3</v>
      </c>
      <c r="J46" s="37">
        <v>3</v>
      </c>
      <c r="K46" s="37">
        <v>3</v>
      </c>
      <c r="L46" s="37">
        <v>3</v>
      </c>
      <c r="M46" s="37">
        <v>3</v>
      </c>
      <c r="N46" s="37">
        <v>3</v>
      </c>
      <c r="O46" s="37">
        <v>3</v>
      </c>
      <c r="P46" s="37">
        <v>3</v>
      </c>
      <c r="Q46" s="37">
        <v>3</v>
      </c>
      <c r="R46" s="37">
        <v>3</v>
      </c>
      <c r="S46" s="37">
        <v>3</v>
      </c>
      <c r="T46" s="37">
        <v>3</v>
      </c>
      <c r="U46" s="38">
        <v>1</v>
      </c>
      <c r="V46" s="38"/>
      <c r="W46" s="113">
        <f t="shared" si="6"/>
        <v>46</v>
      </c>
      <c r="X46" s="101"/>
      <c r="Y46" s="102"/>
      <c r="Z46" s="107"/>
      <c r="AA46" s="107"/>
      <c r="AB46" s="109"/>
      <c r="AC46" s="114">
        <f t="shared" si="8"/>
        <v>0</v>
      </c>
      <c r="AD46" s="114">
        <f t="shared" si="7"/>
        <v>46</v>
      </c>
    </row>
    <row r="47" spans="1:30" s="36" customFormat="1" ht="12" customHeight="1">
      <c r="A47" s="37"/>
      <c r="B47" s="255"/>
      <c r="C47" s="191"/>
      <c r="D47" s="37" t="s">
        <v>13</v>
      </c>
      <c r="E47" s="114">
        <f t="shared" si="9"/>
        <v>23</v>
      </c>
      <c r="F47" s="55">
        <v>2</v>
      </c>
      <c r="G47" s="55">
        <v>1</v>
      </c>
      <c r="H47" s="55">
        <v>2</v>
      </c>
      <c r="I47" s="55">
        <v>1</v>
      </c>
      <c r="J47" s="55">
        <v>2</v>
      </c>
      <c r="K47" s="55">
        <v>1</v>
      </c>
      <c r="L47" s="55">
        <v>2</v>
      </c>
      <c r="M47" s="55">
        <v>1</v>
      </c>
      <c r="N47" s="55">
        <v>2</v>
      </c>
      <c r="O47" s="55">
        <v>1</v>
      </c>
      <c r="P47" s="55">
        <v>2</v>
      </c>
      <c r="Q47" s="55">
        <v>1</v>
      </c>
      <c r="R47" s="55">
        <v>2</v>
      </c>
      <c r="S47" s="55">
        <v>1</v>
      </c>
      <c r="T47" s="55">
        <v>2</v>
      </c>
      <c r="U47" s="63"/>
      <c r="V47" s="63"/>
      <c r="W47" s="54">
        <f t="shared" si="6"/>
        <v>23</v>
      </c>
      <c r="X47" s="101"/>
      <c r="Y47" s="102"/>
      <c r="Z47" s="107"/>
      <c r="AA47" s="107"/>
      <c r="AB47" s="109"/>
      <c r="AC47" s="114">
        <f t="shared" si="8"/>
        <v>0</v>
      </c>
      <c r="AD47" s="114">
        <f t="shared" si="7"/>
        <v>23</v>
      </c>
    </row>
    <row r="48" spans="1:30" s="36" customFormat="1" ht="24" customHeight="1">
      <c r="A48" s="37"/>
      <c r="B48" s="261" t="s">
        <v>20</v>
      </c>
      <c r="C48" s="213" t="s">
        <v>21</v>
      </c>
      <c r="D48" s="47" t="s">
        <v>12</v>
      </c>
      <c r="E48" s="114">
        <f t="shared" si="9"/>
        <v>313</v>
      </c>
      <c r="F48" s="42">
        <f>F52+F58+F66</f>
        <v>17</v>
      </c>
      <c r="G48" s="42">
        <f aca="true" t="shared" si="10" ref="G48:V48">G52+G58+G66</f>
        <v>17</v>
      </c>
      <c r="H48" s="42">
        <f t="shared" si="10"/>
        <v>17</v>
      </c>
      <c r="I48" s="42">
        <f t="shared" si="10"/>
        <v>17</v>
      </c>
      <c r="J48" s="42">
        <f t="shared" si="10"/>
        <v>17</v>
      </c>
      <c r="K48" s="42">
        <f t="shared" si="10"/>
        <v>17</v>
      </c>
      <c r="L48" s="42">
        <f t="shared" si="10"/>
        <v>17</v>
      </c>
      <c r="M48" s="42">
        <f t="shared" si="10"/>
        <v>17</v>
      </c>
      <c r="N48" s="42">
        <f t="shared" si="10"/>
        <v>17</v>
      </c>
      <c r="O48" s="42">
        <f t="shared" si="10"/>
        <v>17</v>
      </c>
      <c r="P48" s="42">
        <f t="shared" si="10"/>
        <v>17</v>
      </c>
      <c r="Q48" s="42">
        <f t="shared" si="10"/>
        <v>17</v>
      </c>
      <c r="R48" s="42">
        <f t="shared" si="10"/>
        <v>17</v>
      </c>
      <c r="S48" s="42">
        <f t="shared" si="10"/>
        <v>17</v>
      </c>
      <c r="T48" s="42">
        <f t="shared" si="10"/>
        <v>17</v>
      </c>
      <c r="U48" s="42">
        <f t="shared" si="10"/>
        <v>22</v>
      </c>
      <c r="V48" s="42">
        <f t="shared" si="10"/>
        <v>36</v>
      </c>
      <c r="W48" s="44">
        <f aca="true" t="shared" si="11" ref="W48:W56">SUM(F48:V48)</f>
        <v>313</v>
      </c>
      <c r="X48" s="103">
        <v>0</v>
      </c>
      <c r="Y48" s="104">
        <v>0</v>
      </c>
      <c r="Z48" s="108"/>
      <c r="AA48" s="108"/>
      <c r="AB48" s="110" t="s">
        <v>41</v>
      </c>
      <c r="AC48" s="42">
        <f t="shared" si="8"/>
        <v>0</v>
      </c>
      <c r="AD48" s="42">
        <f aca="true" t="shared" si="12" ref="AD48:AD53">W48</f>
        <v>313</v>
      </c>
    </row>
    <row r="49" spans="1:30" s="36" customFormat="1" ht="12" customHeight="1">
      <c r="A49" s="37"/>
      <c r="B49" s="261"/>
      <c r="C49" s="213"/>
      <c r="D49" s="47" t="s">
        <v>13</v>
      </c>
      <c r="E49" s="114">
        <f t="shared" si="9"/>
        <v>87</v>
      </c>
      <c r="F49" s="42">
        <v>5</v>
      </c>
      <c r="G49" s="42">
        <v>6</v>
      </c>
      <c r="H49" s="42">
        <v>5</v>
      </c>
      <c r="I49" s="42">
        <v>6</v>
      </c>
      <c r="J49" s="42">
        <v>5</v>
      </c>
      <c r="K49" s="42">
        <v>6</v>
      </c>
      <c r="L49" s="42">
        <v>5</v>
      </c>
      <c r="M49" s="42">
        <v>6</v>
      </c>
      <c r="N49" s="42">
        <v>5</v>
      </c>
      <c r="O49" s="42">
        <v>6</v>
      </c>
      <c r="P49" s="42">
        <v>5</v>
      </c>
      <c r="Q49" s="42">
        <v>6</v>
      </c>
      <c r="R49" s="42">
        <v>5</v>
      </c>
      <c r="S49" s="42">
        <v>6</v>
      </c>
      <c r="T49" s="42">
        <v>5</v>
      </c>
      <c r="U49" s="43">
        <v>5</v>
      </c>
      <c r="V49" s="43"/>
      <c r="W49" s="44">
        <f t="shared" si="11"/>
        <v>87</v>
      </c>
      <c r="X49" s="103">
        <v>0</v>
      </c>
      <c r="Y49" s="104">
        <v>0</v>
      </c>
      <c r="Z49" s="108"/>
      <c r="AA49" s="108"/>
      <c r="AB49" s="110"/>
      <c r="AC49" s="42">
        <f t="shared" si="8"/>
        <v>0</v>
      </c>
      <c r="AD49" s="42">
        <f t="shared" si="12"/>
        <v>87</v>
      </c>
    </row>
    <row r="50" spans="1:30" s="36" customFormat="1" ht="12" customHeight="1">
      <c r="A50" s="37"/>
      <c r="B50" s="285" t="s">
        <v>22</v>
      </c>
      <c r="C50" s="286" t="s">
        <v>23</v>
      </c>
      <c r="D50" s="88" t="s">
        <v>12</v>
      </c>
      <c r="E50" s="114">
        <f t="shared" si="9"/>
        <v>175</v>
      </c>
      <c r="F50" s="42">
        <f>F54+F60+F68</f>
        <v>11</v>
      </c>
      <c r="G50" s="42">
        <f aca="true" t="shared" si="13" ref="G50:V50">G54+G60+G68</f>
        <v>11</v>
      </c>
      <c r="H50" s="42">
        <f t="shared" si="13"/>
        <v>11</v>
      </c>
      <c r="I50" s="42">
        <f t="shared" si="13"/>
        <v>11</v>
      </c>
      <c r="J50" s="42">
        <f t="shared" si="13"/>
        <v>11</v>
      </c>
      <c r="K50" s="42">
        <f t="shared" si="13"/>
        <v>11</v>
      </c>
      <c r="L50" s="42">
        <f t="shared" si="13"/>
        <v>11</v>
      </c>
      <c r="M50" s="42">
        <f t="shared" si="13"/>
        <v>11</v>
      </c>
      <c r="N50" s="42">
        <f t="shared" si="13"/>
        <v>11</v>
      </c>
      <c r="O50" s="42">
        <f t="shared" si="13"/>
        <v>11</v>
      </c>
      <c r="P50" s="42">
        <f t="shared" si="13"/>
        <v>11</v>
      </c>
      <c r="Q50" s="42">
        <f t="shared" si="13"/>
        <v>11</v>
      </c>
      <c r="R50" s="42">
        <f t="shared" si="13"/>
        <v>11</v>
      </c>
      <c r="S50" s="42">
        <f t="shared" si="13"/>
        <v>11</v>
      </c>
      <c r="T50" s="42">
        <f t="shared" si="13"/>
        <v>11</v>
      </c>
      <c r="U50" s="42">
        <f t="shared" si="13"/>
        <v>10</v>
      </c>
      <c r="V50" s="42">
        <f t="shared" si="13"/>
        <v>0</v>
      </c>
      <c r="W50" s="44">
        <f>SUM(F50:V50)</f>
        <v>175</v>
      </c>
      <c r="X50" s="103">
        <v>0</v>
      </c>
      <c r="Y50" s="104">
        <v>0</v>
      </c>
      <c r="Z50" s="108"/>
      <c r="AA50" s="108"/>
      <c r="AB50" s="110"/>
      <c r="AC50" s="89">
        <f t="shared" si="8"/>
        <v>0</v>
      </c>
      <c r="AD50" s="42">
        <f t="shared" si="12"/>
        <v>175</v>
      </c>
    </row>
    <row r="51" spans="1:30" s="36" customFormat="1" ht="12" customHeight="1">
      <c r="A51" s="37"/>
      <c r="B51" s="285"/>
      <c r="C51" s="286"/>
      <c r="D51" s="88" t="s">
        <v>13</v>
      </c>
      <c r="E51" s="114">
        <f t="shared" si="9"/>
        <v>87</v>
      </c>
      <c r="F51" s="42">
        <v>5</v>
      </c>
      <c r="G51" s="42">
        <v>6</v>
      </c>
      <c r="H51" s="42">
        <v>5</v>
      </c>
      <c r="I51" s="42">
        <v>6</v>
      </c>
      <c r="J51" s="42">
        <v>5</v>
      </c>
      <c r="K51" s="42">
        <v>6</v>
      </c>
      <c r="L51" s="42">
        <v>5</v>
      </c>
      <c r="M51" s="42">
        <v>6</v>
      </c>
      <c r="N51" s="42">
        <v>5</v>
      </c>
      <c r="O51" s="42">
        <v>6</v>
      </c>
      <c r="P51" s="42">
        <v>5</v>
      </c>
      <c r="Q51" s="42">
        <v>6</v>
      </c>
      <c r="R51" s="42">
        <v>5</v>
      </c>
      <c r="S51" s="42">
        <v>6</v>
      </c>
      <c r="T51" s="42">
        <v>5</v>
      </c>
      <c r="U51" s="43">
        <v>5</v>
      </c>
      <c r="V51" s="43"/>
      <c r="W51" s="44">
        <f>SUM(F51:V51)</f>
        <v>87</v>
      </c>
      <c r="X51" s="103">
        <v>0</v>
      </c>
      <c r="Y51" s="104">
        <v>0</v>
      </c>
      <c r="Z51" s="108"/>
      <c r="AA51" s="108"/>
      <c r="AB51" s="110"/>
      <c r="AC51" s="89">
        <f t="shared" si="8"/>
        <v>0</v>
      </c>
      <c r="AD51" s="42">
        <f t="shared" si="12"/>
        <v>87</v>
      </c>
    </row>
    <row r="52" spans="1:30" s="36" customFormat="1" ht="12" customHeight="1">
      <c r="A52" s="37"/>
      <c r="B52" s="285" t="s">
        <v>24</v>
      </c>
      <c r="C52" s="286" t="s">
        <v>119</v>
      </c>
      <c r="D52" s="88" t="s">
        <v>12</v>
      </c>
      <c r="E52" s="114">
        <f t="shared" si="9"/>
        <v>301</v>
      </c>
      <c r="F52" s="88">
        <f>F54+F56+F57</f>
        <v>17</v>
      </c>
      <c r="G52" s="88">
        <f aca="true" t="shared" si="14" ref="G52:V52">G54+G56+G57</f>
        <v>17</v>
      </c>
      <c r="H52" s="88">
        <f t="shared" si="14"/>
        <v>17</v>
      </c>
      <c r="I52" s="88">
        <f t="shared" si="14"/>
        <v>17</v>
      </c>
      <c r="J52" s="88">
        <f t="shared" si="14"/>
        <v>17</v>
      </c>
      <c r="K52" s="88">
        <f t="shared" si="14"/>
        <v>17</v>
      </c>
      <c r="L52" s="88">
        <f t="shared" si="14"/>
        <v>17</v>
      </c>
      <c r="M52" s="88">
        <f t="shared" si="14"/>
        <v>17</v>
      </c>
      <c r="N52" s="88">
        <f t="shared" si="14"/>
        <v>17</v>
      </c>
      <c r="O52" s="88">
        <f t="shared" si="14"/>
        <v>17</v>
      </c>
      <c r="P52" s="88">
        <f t="shared" si="14"/>
        <v>17</v>
      </c>
      <c r="Q52" s="88">
        <f t="shared" si="14"/>
        <v>17</v>
      </c>
      <c r="R52" s="88">
        <f t="shared" si="14"/>
        <v>17</v>
      </c>
      <c r="S52" s="88">
        <f t="shared" si="14"/>
        <v>17</v>
      </c>
      <c r="T52" s="88">
        <f t="shared" si="14"/>
        <v>17</v>
      </c>
      <c r="U52" s="88">
        <f t="shared" si="14"/>
        <v>22</v>
      </c>
      <c r="V52" s="88">
        <f t="shared" si="14"/>
        <v>24</v>
      </c>
      <c r="W52" s="44">
        <f t="shared" si="11"/>
        <v>301</v>
      </c>
      <c r="X52" s="103">
        <v>0</v>
      </c>
      <c r="Y52" s="104">
        <v>0</v>
      </c>
      <c r="Z52" s="108"/>
      <c r="AA52" s="108"/>
      <c r="AB52" s="110"/>
      <c r="AC52" s="89">
        <f t="shared" si="8"/>
        <v>0</v>
      </c>
      <c r="AD52" s="42">
        <f t="shared" si="12"/>
        <v>301</v>
      </c>
    </row>
    <row r="53" spans="1:30" s="36" customFormat="1" ht="12" customHeight="1">
      <c r="A53" s="37"/>
      <c r="B53" s="285"/>
      <c r="C53" s="286"/>
      <c r="D53" s="88" t="s">
        <v>13</v>
      </c>
      <c r="E53" s="114">
        <f t="shared" si="9"/>
        <v>87</v>
      </c>
      <c r="F53" s="89">
        <v>5</v>
      </c>
      <c r="G53" s="89">
        <v>6</v>
      </c>
      <c r="H53" s="89">
        <v>5</v>
      </c>
      <c r="I53" s="89">
        <v>6</v>
      </c>
      <c r="J53" s="89">
        <v>5</v>
      </c>
      <c r="K53" s="89">
        <v>6</v>
      </c>
      <c r="L53" s="89">
        <v>5</v>
      </c>
      <c r="M53" s="89">
        <v>6</v>
      </c>
      <c r="N53" s="89">
        <v>5</v>
      </c>
      <c r="O53" s="89">
        <v>6</v>
      </c>
      <c r="P53" s="89">
        <v>5</v>
      </c>
      <c r="Q53" s="89">
        <v>6</v>
      </c>
      <c r="R53" s="89">
        <v>5</v>
      </c>
      <c r="S53" s="89">
        <v>6</v>
      </c>
      <c r="T53" s="89">
        <v>5</v>
      </c>
      <c r="U53" s="90">
        <v>5</v>
      </c>
      <c r="V53" s="90"/>
      <c r="W53" s="44">
        <f t="shared" si="11"/>
        <v>87</v>
      </c>
      <c r="X53" s="103">
        <v>0</v>
      </c>
      <c r="Y53" s="104">
        <v>0</v>
      </c>
      <c r="Z53" s="108"/>
      <c r="AA53" s="108" t="s">
        <v>155</v>
      </c>
      <c r="AB53" s="110"/>
      <c r="AC53" s="89">
        <f t="shared" si="8"/>
        <v>0</v>
      </c>
      <c r="AD53" s="42">
        <f t="shared" si="12"/>
        <v>87</v>
      </c>
    </row>
    <row r="54" spans="1:30" s="36" customFormat="1" ht="19.5" customHeight="1">
      <c r="A54" s="37"/>
      <c r="B54" s="255" t="s">
        <v>26</v>
      </c>
      <c r="C54" s="191" t="s">
        <v>120</v>
      </c>
      <c r="D54" s="37" t="s">
        <v>12</v>
      </c>
      <c r="E54" s="114">
        <f t="shared" si="9"/>
        <v>175</v>
      </c>
      <c r="F54" s="37">
        <f>F55+F56</f>
        <v>11</v>
      </c>
      <c r="G54" s="37">
        <v>11</v>
      </c>
      <c r="H54" s="37">
        <v>11</v>
      </c>
      <c r="I54" s="37">
        <v>11</v>
      </c>
      <c r="J54" s="37">
        <v>11</v>
      </c>
      <c r="K54" s="37">
        <v>11</v>
      </c>
      <c r="L54" s="37">
        <v>11</v>
      </c>
      <c r="M54" s="37">
        <v>11</v>
      </c>
      <c r="N54" s="37">
        <v>11</v>
      </c>
      <c r="O54" s="37">
        <v>11</v>
      </c>
      <c r="P54" s="37">
        <v>11</v>
      </c>
      <c r="Q54" s="37">
        <v>11</v>
      </c>
      <c r="R54" s="37">
        <v>11</v>
      </c>
      <c r="S54" s="37">
        <v>11</v>
      </c>
      <c r="T54" s="37">
        <v>11</v>
      </c>
      <c r="U54" s="38">
        <v>10</v>
      </c>
      <c r="V54" s="38"/>
      <c r="W54" s="113">
        <f t="shared" si="11"/>
        <v>175</v>
      </c>
      <c r="X54" s="101"/>
      <c r="Y54" s="102"/>
      <c r="Z54" s="107"/>
      <c r="AA54" s="107"/>
      <c r="AB54" s="109"/>
      <c r="AC54" s="114">
        <f t="shared" si="8"/>
        <v>0</v>
      </c>
      <c r="AD54" s="114">
        <f aca="true" t="shared" si="15" ref="AD54:AD61">SUM(W54,AC54)</f>
        <v>175</v>
      </c>
    </row>
    <row r="55" spans="1:30" s="36" customFormat="1" ht="12" customHeight="1">
      <c r="A55" s="37"/>
      <c r="B55" s="255"/>
      <c r="C55" s="191"/>
      <c r="D55" s="37" t="s">
        <v>13</v>
      </c>
      <c r="E55" s="114">
        <f t="shared" si="9"/>
        <v>87</v>
      </c>
      <c r="F55" s="37">
        <v>5</v>
      </c>
      <c r="G55" s="37">
        <v>6</v>
      </c>
      <c r="H55" s="37">
        <v>5</v>
      </c>
      <c r="I55" s="37">
        <v>6</v>
      </c>
      <c r="J55" s="37">
        <v>5</v>
      </c>
      <c r="K55" s="37">
        <v>6</v>
      </c>
      <c r="L55" s="37">
        <v>5</v>
      </c>
      <c r="M55" s="37">
        <v>6</v>
      </c>
      <c r="N55" s="37">
        <v>5</v>
      </c>
      <c r="O55" s="37">
        <v>6</v>
      </c>
      <c r="P55" s="37">
        <v>5</v>
      </c>
      <c r="Q55" s="37">
        <v>6</v>
      </c>
      <c r="R55" s="37">
        <v>5</v>
      </c>
      <c r="S55" s="37">
        <v>6</v>
      </c>
      <c r="T55" s="37">
        <v>5</v>
      </c>
      <c r="U55" s="38">
        <v>5</v>
      </c>
      <c r="V55" s="38"/>
      <c r="W55" s="113">
        <f t="shared" si="11"/>
        <v>87</v>
      </c>
      <c r="X55" s="101"/>
      <c r="Y55" s="102"/>
      <c r="Z55" s="107"/>
      <c r="AA55" s="107"/>
      <c r="AB55" s="109"/>
      <c r="AC55" s="114">
        <f t="shared" si="8"/>
        <v>0</v>
      </c>
      <c r="AD55" s="114">
        <f t="shared" si="15"/>
        <v>87</v>
      </c>
    </row>
    <row r="56" spans="1:30" s="36" customFormat="1" ht="12" customHeight="1">
      <c r="A56" s="37"/>
      <c r="B56" s="37" t="s">
        <v>27</v>
      </c>
      <c r="C56" s="37" t="s">
        <v>59</v>
      </c>
      <c r="D56" s="37" t="s">
        <v>12</v>
      </c>
      <c r="E56" s="114">
        <f t="shared" si="9"/>
        <v>90</v>
      </c>
      <c r="F56" s="37">
        <v>6</v>
      </c>
      <c r="G56" s="37">
        <v>6</v>
      </c>
      <c r="H56" s="37">
        <v>6</v>
      </c>
      <c r="I56" s="37">
        <v>6</v>
      </c>
      <c r="J56" s="37">
        <v>6</v>
      </c>
      <c r="K56" s="37">
        <v>6</v>
      </c>
      <c r="L56" s="37">
        <v>6</v>
      </c>
      <c r="M56" s="37">
        <v>6</v>
      </c>
      <c r="N56" s="37">
        <v>6</v>
      </c>
      <c r="O56" s="37">
        <v>6</v>
      </c>
      <c r="P56" s="37">
        <v>6</v>
      </c>
      <c r="Q56" s="37">
        <v>6</v>
      </c>
      <c r="R56" s="37">
        <v>6</v>
      </c>
      <c r="S56" s="37">
        <v>6</v>
      </c>
      <c r="T56" s="37">
        <v>6</v>
      </c>
      <c r="U56" s="38"/>
      <c r="V56" s="38"/>
      <c r="W56" s="113">
        <f t="shared" si="11"/>
        <v>90</v>
      </c>
      <c r="X56" s="101"/>
      <c r="Y56" s="102"/>
      <c r="Z56" s="107"/>
      <c r="AA56" s="107"/>
      <c r="AB56" s="109"/>
      <c r="AC56" s="114">
        <f t="shared" si="8"/>
        <v>0</v>
      </c>
      <c r="AD56" s="114">
        <f t="shared" si="15"/>
        <v>90</v>
      </c>
    </row>
    <row r="57" spans="1:30" s="36" customFormat="1" ht="19.5" customHeight="1">
      <c r="A57" s="37"/>
      <c r="B57" s="56" t="s">
        <v>28</v>
      </c>
      <c r="C57" s="37" t="s">
        <v>129</v>
      </c>
      <c r="D57" s="37" t="s">
        <v>61</v>
      </c>
      <c r="E57" s="114">
        <f t="shared" si="9"/>
        <v>36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8">
        <v>12</v>
      </c>
      <c r="V57" s="38">
        <v>24</v>
      </c>
      <c r="W57" s="113">
        <f>SUM(U57:V57)</f>
        <v>36</v>
      </c>
      <c r="X57" s="101"/>
      <c r="Y57" s="102"/>
      <c r="Z57" s="107"/>
      <c r="AA57" s="107"/>
      <c r="AB57" s="109"/>
      <c r="AC57" s="114">
        <f t="shared" si="8"/>
        <v>0</v>
      </c>
      <c r="AD57" s="114">
        <f t="shared" si="15"/>
        <v>36</v>
      </c>
    </row>
    <row r="58" spans="1:30" s="36" customFormat="1" ht="12" customHeight="1">
      <c r="A58" s="37"/>
      <c r="B58" s="279" t="s">
        <v>25</v>
      </c>
      <c r="C58" s="289" t="s">
        <v>121</v>
      </c>
      <c r="D58" s="89" t="s">
        <v>61</v>
      </c>
      <c r="E58" s="114">
        <f t="shared" si="9"/>
        <v>6</v>
      </c>
      <c r="F58" s="89">
        <f>F60+F62+F64</f>
        <v>0</v>
      </c>
      <c r="G58" s="89">
        <f aca="true" t="shared" si="16" ref="G58:U58">G60+G62+G64</f>
        <v>0</v>
      </c>
      <c r="H58" s="89">
        <f t="shared" si="16"/>
        <v>0</v>
      </c>
      <c r="I58" s="89">
        <f t="shared" si="16"/>
        <v>0</v>
      </c>
      <c r="J58" s="89">
        <f t="shared" si="16"/>
        <v>0</v>
      </c>
      <c r="K58" s="89">
        <f t="shared" si="16"/>
        <v>0</v>
      </c>
      <c r="L58" s="89">
        <f t="shared" si="16"/>
        <v>0</v>
      </c>
      <c r="M58" s="89">
        <f t="shared" si="16"/>
        <v>0</v>
      </c>
      <c r="N58" s="89">
        <f t="shared" si="16"/>
        <v>0</v>
      </c>
      <c r="O58" s="89">
        <f t="shared" si="16"/>
        <v>0</v>
      </c>
      <c r="P58" s="89">
        <f t="shared" si="16"/>
        <v>0</v>
      </c>
      <c r="Q58" s="89">
        <f t="shared" si="16"/>
        <v>0</v>
      </c>
      <c r="R58" s="89">
        <f t="shared" si="16"/>
        <v>0</v>
      </c>
      <c r="S58" s="89">
        <f t="shared" si="16"/>
        <v>0</v>
      </c>
      <c r="T58" s="89">
        <f t="shared" si="16"/>
        <v>0</v>
      </c>
      <c r="U58" s="89">
        <f t="shared" si="16"/>
        <v>0</v>
      </c>
      <c r="V58" s="89">
        <v>6</v>
      </c>
      <c r="W58" s="91">
        <f aca="true" t="shared" si="17" ref="W58:W65">SUM(F58:V58)</f>
        <v>6</v>
      </c>
      <c r="X58" s="101">
        <v>0</v>
      </c>
      <c r="Y58" s="102">
        <v>0</v>
      </c>
      <c r="Z58" s="107"/>
      <c r="AA58" s="107" t="s">
        <v>155</v>
      </c>
      <c r="AB58" s="109"/>
      <c r="AC58" s="89">
        <f t="shared" si="8"/>
        <v>0</v>
      </c>
      <c r="AD58" s="89">
        <f t="shared" si="15"/>
        <v>6</v>
      </c>
    </row>
    <row r="59" spans="1:30" s="36" customFormat="1" ht="22.5" customHeight="1">
      <c r="A59" s="37"/>
      <c r="B59" s="280"/>
      <c r="C59" s="290"/>
      <c r="D59" s="89" t="s">
        <v>13</v>
      </c>
      <c r="E59" s="114">
        <f t="shared" si="9"/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90">
        <v>0</v>
      </c>
      <c r="V59" s="90">
        <v>0</v>
      </c>
      <c r="W59" s="91">
        <f t="shared" si="17"/>
        <v>0</v>
      </c>
      <c r="X59" s="101">
        <v>0</v>
      </c>
      <c r="Y59" s="102">
        <v>0</v>
      </c>
      <c r="Z59" s="107"/>
      <c r="AA59" s="107"/>
      <c r="AB59" s="109"/>
      <c r="AC59" s="89">
        <f t="shared" si="8"/>
        <v>0</v>
      </c>
      <c r="AD59" s="89">
        <f t="shared" si="15"/>
        <v>0</v>
      </c>
    </row>
    <row r="60" spans="1:30" s="36" customFormat="1" ht="15" customHeight="1">
      <c r="A60" s="37"/>
      <c r="B60" s="281" t="s">
        <v>149</v>
      </c>
      <c r="C60" s="283" t="s">
        <v>148</v>
      </c>
      <c r="D60" s="37" t="s">
        <v>61</v>
      </c>
      <c r="E60" s="114">
        <f t="shared" si="9"/>
        <v>0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57"/>
      <c r="V60" s="57"/>
      <c r="W60" s="113">
        <f t="shared" si="17"/>
        <v>0</v>
      </c>
      <c r="X60" s="101"/>
      <c r="Y60" s="102"/>
      <c r="Z60" s="107"/>
      <c r="AA60" s="107"/>
      <c r="AB60" s="109"/>
      <c r="AC60" s="40">
        <f t="shared" si="8"/>
        <v>0</v>
      </c>
      <c r="AD60" s="114">
        <f t="shared" si="15"/>
        <v>0</v>
      </c>
    </row>
    <row r="61" spans="1:30" s="36" customFormat="1" ht="10.5" customHeight="1">
      <c r="A61" s="37"/>
      <c r="B61" s="282"/>
      <c r="C61" s="284"/>
      <c r="D61" s="37" t="s">
        <v>13</v>
      </c>
      <c r="E61" s="114">
        <f t="shared" si="9"/>
        <v>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57"/>
      <c r="V61" s="57"/>
      <c r="W61" s="113">
        <f t="shared" si="17"/>
        <v>0</v>
      </c>
      <c r="X61" s="101"/>
      <c r="Y61" s="102"/>
      <c r="Z61" s="107"/>
      <c r="AA61" s="107"/>
      <c r="AB61" s="109"/>
      <c r="AC61" s="40">
        <f t="shared" si="8"/>
        <v>0</v>
      </c>
      <c r="AD61" s="114">
        <f t="shared" si="15"/>
        <v>0</v>
      </c>
    </row>
    <row r="62" spans="1:30" s="36" customFormat="1" ht="14.25" customHeight="1">
      <c r="A62" s="37"/>
      <c r="B62" s="287" t="s">
        <v>123</v>
      </c>
      <c r="C62" s="283" t="s">
        <v>124</v>
      </c>
      <c r="D62" s="37" t="s">
        <v>12</v>
      </c>
      <c r="E62" s="114">
        <f t="shared" si="9"/>
        <v>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57"/>
      <c r="V62" s="57"/>
      <c r="W62" s="113"/>
      <c r="X62" s="101"/>
      <c r="Y62" s="102"/>
      <c r="Z62" s="107"/>
      <c r="AA62" s="107"/>
      <c r="AB62" s="109"/>
      <c r="AC62" s="40"/>
      <c r="AD62" s="114"/>
    </row>
    <row r="63" spans="1:30" s="36" customFormat="1" ht="17.25" customHeight="1">
      <c r="A63" s="37"/>
      <c r="B63" s="288"/>
      <c r="C63" s="284"/>
      <c r="D63" s="37" t="s">
        <v>13</v>
      </c>
      <c r="E63" s="114">
        <f t="shared" si="9"/>
        <v>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57"/>
      <c r="V63" s="57"/>
      <c r="W63" s="113"/>
      <c r="X63" s="101"/>
      <c r="Y63" s="102"/>
      <c r="Z63" s="107"/>
      <c r="AA63" s="107"/>
      <c r="AB63" s="109"/>
      <c r="AC63" s="40"/>
      <c r="AD63" s="114"/>
    </row>
    <row r="64" spans="1:30" s="36" customFormat="1" ht="14.25" customHeight="1">
      <c r="A64" s="37"/>
      <c r="B64" s="37" t="s">
        <v>62</v>
      </c>
      <c r="C64" s="86" t="s">
        <v>59</v>
      </c>
      <c r="D64" s="37" t="s">
        <v>61</v>
      </c>
      <c r="E64" s="114">
        <f t="shared" si="9"/>
        <v>0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8"/>
      <c r="W64" s="113">
        <f t="shared" si="17"/>
        <v>0</v>
      </c>
      <c r="X64" s="101"/>
      <c r="Y64" s="102"/>
      <c r="Z64" s="107"/>
      <c r="AA64" s="107"/>
      <c r="AB64" s="109"/>
      <c r="AC64" s="37">
        <f aca="true" t="shared" si="18" ref="AC64:AC74">SUM(X64:AB64)</f>
        <v>0</v>
      </c>
      <c r="AD64" s="114">
        <f aca="true" t="shared" si="19" ref="AD64:AD71">SUM(W64,AC64)</f>
        <v>0</v>
      </c>
    </row>
    <row r="65" spans="1:30" s="36" customFormat="1" ht="21.75" customHeight="1">
      <c r="A65" s="37"/>
      <c r="B65" s="37" t="s">
        <v>63</v>
      </c>
      <c r="C65" s="87" t="s">
        <v>129</v>
      </c>
      <c r="D65" s="37" t="s">
        <v>61</v>
      </c>
      <c r="E65" s="114">
        <f t="shared" si="9"/>
        <v>6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8">
        <v>6</v>
      </c>
      <c r="W65" s="113">
        <f t="shared" si="17"/>
        <v>6</v>
      </c>
      <c r="X65" s="101"/>
      <c r="Y65" s="102"/>
      <c r="Z65" s="107"/>
      <c r="AA65" s="107"/>
      <c r="AB65" s="109"/>
      <c r="AC65" s="37">
        <f t="shared" si="18"/>
        <v>0</v>
      </c>
      <c r="AD65" s="114">
        <f t="shared" si="19"/>
        <v>6</v>
      </c>
    </row>
    <row r="66" spans="1:30" s="36" customFormat="1" ht="12" customHeight="1">
      <c r="A66" s="37"/>
      <c r="B66" s="285" t="s">
        <v>56</v>
      </c>
      <c r="C66" s="286" t="s">
        <v>114</v>
      </c>
      <c r="D66" s="88" t="s">
        <v>12</v>
      </c>
      <c r="E66" s="114">
        <f t="shared" si="9"/>
        <v>6</v>
      </c>
      <c r="F66" s="88">
        <f>F68+F70+F71</f>
        <v>0</v>
      </c>
      <c r="G66" s="88">
        <f aca="true" t="shared" si="20" ref="G66:V66">G68+G70+G71</f>
        <v>0</v>
      </c>
      <c r="H66" s="88">
        <f t="shared" si="20"/>
        <v>0</v>
      </c>
      <c r="I66" s="88">
        <f t="shared" si="20"/>
        <v>0</v>
      </c>
      <c r="J66" s="88">
        <f t="shared" si="20"/>
        <v>0</v>
      </c>
      <c r="K66" s="88">
        <f t="shared" si="20"/>
        <v>0</v>
      </c>
      <c r="L66" s="88">
        <f t="shared" si="20"/>
        <v>0</v>
      </c>
      <c r="M66" s="88">
        <f t="shared" si="20"/>
        <v>0</v>
      </c>
      <c r="N66" s="88">
        <f t="shared" si="20"/>
        <v>0</v>
      </c>
      <c r="O66" s="88">
        <f t="shared" si="20"/>
        <v>0</v>
      </c>
      <c r="P66" s="88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8">
        <f t="shared" si="20"/>
        <v>0</v>
      </c>
      <c r="U66" s="88">
        <f t="shared" si="20"/>
        <v>0</v>
      </c>
      <c r="V66" s="88">
        <f t="shared" si="20"/>
        <v>6</v>
      </c>
      <c r="W66" s="91">
        <f aca="true" t="shared" si="21" ref="W66:W73">SUM(F66:V66)</f>
        <v>6</v>
      </c>
      <c r="X66" s="103"/>
      <c r="Y66" s="104"/>
      <c r="Z66" s="108"/>
      <c r="AA66" s="108" t="s">
        <v>155</v>
      </c>
      <c r="AB66" s="110"/>
      <c r="AC66" s="89">
        <f t="shared" si="18"/>
        <v>0</v>
      </c>
      <c r="AD66" s="89">
        <f t="shared" si="19"/>
        <v>6</v>
      </c>
    </row>
    <row r="67" spans="1:30" s="36" customFormat="1" ht="12" customHeight="1">
      <c r="A67" s="37"/>
      <c r="B67" s="285"/>
      <c r="C67" s="286"/>
      <c r="D67" s="88" t="s">
        <v>13</v>
      </c>
      <c r="E67" s="114">
        <f t="shared" si="9"/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92">
        <v>0</v>
      </c>
      <c r="V67" s="92">
        <v>0</v>
      </c>
      <c r="W67" s="91">
        <f t="shared" si="21"/>
        <v>0</v>
      </c>
      <c r="X67" s="103"/>
      <c r="Y67" s="104"/>
      <c r="Z67" s="108"/>
      <c r="AA67" s="108"/>
      <c r="AB67" s="110"/>
      <c r="AC67" s="89">
        <f t="shared" si="18"/>
        <v>0</v>
      </c>
      <c r="AD67" s="89">
        <f t="shared" si="19"/>
        <v>0</v>
      </c>
    </row>
    <row r="68" spans="1:30" s="36" customFormat="1" ht="18" customHeight="1">
      <c r="A68" s="37"/>
      <c r="B68" s="278" t="s">
        <v>57</v>
      </c>
      <c r="C68" s="191" t="s">
        <v>156</v>
      </c>
      <c r="D68" s="37" t="s">
        <v>12</v>
      </c>
      <c r="E68" s="114">
        <f t="shared" si="9"/>
        <v>0</v>
      </c>
      <c r="F68" s="37">
        <v>0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8"/>
      <c r="V68" s="38">
        <v>0</v>
      </c>
      <c r="W68" s="113">
        <f>SUM(F68:V68)</f>
        <v>0</v>
      </c>
      <c r="X68" s="101"/>
      <c r="Y68" s="102"/>
      <c r="Z68" s="107"/>
      <c r="AA68" s="107"/>
      <c r="AB68" s="109"/>
      <c r="AC68" s="37">
        <f t="shared" si="18"/>
        <v>0</v>
      </c>
      <c r="AD68" s="114">
        <f t="shared" si="19"/>
        <v>0</v>
      </c>
    </row>
    <row r="69" spans="1:30" s="36" customFormat="1" ht="15" customHeight="1">
      <c r="A69" s="37"/>
      <c r="B69" s="278"/>
      <c r="C69" s="191"/>
      <c r="D69" s="37" t="s">
        <v>13</v>
      </c>
      <c r="E69" s="114">
        <f t="shared" si="9"/>
        <v>0</v>
      </c>
      <c r="F69" s="37">
        <v>0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8"/>
      <c r="V69" s="38">
        <v>0</v>
      </c>
      <c r="W69" s="113">
        <f>SUM(F69:V69)</f>
        <v>0</v>
      </c>
      <c r="X69" s="101"/>
      <c r="Y69" s="102"/>
      <c r="Z69" s="107"/>
      <c r="AA69" s="107"/>
      <c r="AB69" s="109"/>
      <c r="AC69" s="37">
        <f t="shared" si="18"/>
        <v>0</v>
      </c>
      <c r="AD69" s="114">
        <f t="shared" si="19"/>
        <v>0</v>
      </c>
    </row>
    <row r="70" spans="1:30" s="36" customFormat="1" ht="12.75" customHeight="1">
      <c r="A70" s="37"/>
      <c r="B70" s="37" t="s">
        <v>58</v>
      </c>
      <c r="C70" s="37" t="s">
        <v>59</v>
      </c>
      <c r="D70" s="37" t="s">
        <v>12</v>
      </c>
      <c r="E70" s="114">
        <f t="shared" si="9"/>
        <v>0</v>
      </c>
      <c r="F70" s="37">
        <v>0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8"/>
      <c r="V70" s="38">
        <v>0</v>
      </c>
      <c r="W70" s="113">
        <f>SUM(F70:V70)</f>
        <v>0</v>
      </c>
      <c r="X70" s="101"/>
      <c r="Y70" s="102"/>
      <c r="Z70" s="107"/>
      <c r="AA70" s="107"/>
      <c r="AB70" s="109"/>
      <c r="AC70" s="37">
        <f t="shared" si="18"/>
        <v>0</v>
      </c>
      <c r="AD70" s="114">
        <f t="shared" si="19"/>
        <v>0</v>
      </c>
    </row>
    <row r="71" spans="1:30" s="36" customFormat="1" ht="12.75" customHeight="1">
      <c r="A71" s="37"/>
      <c r="B71" s="37" t="s">
        <v>60</v>
      </c>
      <c r="C71" s="93" t="s">
        <v>129</v>
      </c>
      <c r="D71" s="58" t="s">
        <v>61</v>
      </c>
      <c r="E71" s="114">
        <f t="shared" si="9"/>
        <v>6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8"/>
      <c r="V71" s="38">
        <v>6</v>
      </c>
      <c r="W71" s="113">
        <f>SUM(F71:V71)</f>
        <v>6</v>
      </c>
      <c r="X71" s="101"/>
      <c r="Y71" s="102"/>
      <c r="Z71" s="107"/>
      <c r="AA71" s="107"/>
      <c r="AB71" s="109"/>
      <c r="AC71" s="37">
        <f t="shared" si="18"/>
        <v>0</v>
      </c>
      <c r="AD71" s="114">
        <f t="shared" si="19"/>
        <v>6</v>
      </c>
    </row>
    <row r="72" spans="1:30" s="36" customFormat="1" ht="12" customHeight="1">
      <c r="A72" s="37"/>
      <c r="B72" s="285" t="s">
        <v>30</v>
      </c>
      <c r="C72" s="286" t="s">
        <v>117</v>
      </c>
      <c r="D72" s="88" t="s">
        <v>12</v>
      </c>
      <c r="E72" s="114">
        <f t="shared" si="9"/>
        <v>47</v>
      </c>
      <c r="F72" s="88">
        <v>3</v>
      </c>
      <c r="G72" s="88">
        <v>3</v>
      </c>
      <c r="H72" s="88">
        <v>3</v>
      </c>
      <c r="I72" s="88">
        <v>3</v>
      </c>
      <c r="J72" s="88">
        <v>3</v>
      </c>
      <c r="K72" s="88">
        <v>3</v>
      </c>
      <c r="L72" s="88">
        <v>3</v>
      </c>
      <c r="M72" s="88">
        <v>3</v>
      </c>
      <c r="N72" s="88">
        <v>3</v>
      </c>
      <c r="O72" s="88">
        <v>3</v>
      </c>
      <c r="P72" s="88">
        <v>3</v>
      </c>
      <c r="Q72" s="88">
        <v>3</v>
      </c>
      <c r="R72" s="88">
        <v>3</v>
      </c>
      <c r="S72" s="88">
        <v>3</v>
      </c>
      <c r="T72" s="88">
        <v>3</v>
      </c>
      <c r="U72" s="92">
        <v>2</v>
      </c>
      <c r="V72" s="92">
        <v>0</v>
      </c>
      <c r="W72" s="91">
        <f t="shared" si="21"/>
        <v>47</v>
      </c>
      <c r="X72" s="103"/>
      <c r="Y72" s="104"/>
      <c r="Z72" s="108"/>
      <c r="AA72" s="108"/>
      <c r="AB72" s="110"/>
      <c r="AC72" s="89">
        <f t="shared" si="18"/>
        <v>0</v>
      </c>
      <c r="AD72" s="89">
        <f>W72</f>
        <v>47</v>
      </c>
    </row>
    <row r="73" spans="1:30" s="36" customFormat="1" ht="12" customHeight="1">
      <c r="A73" s="37"/>
      <c r="B73" s="285"/>
      <c r="C73" s="286"/>
      <c r="D73" s="88" t="s">
        <v>13</v>
      </c>
      <c r="E73" s="114">
        <f t="shared" si="9"/>
        <v>41</v>
      </c>
      <c r="F73" s="88">
        <v>3</v>
      </c>
      <c r="G73" s="88">
        <v>3</v>
      </c>
      <c r="H73" s="88">
        <v>3</v>
      </c>
      <c r="I73" s="88">
        <v>3</v>
      </c>
      <c r="J73" s="88">
        <v>3</v>
      </c>
      <c r="K73" s="88">
        <v>3</v>
      </c>
      <c r="L73" s="88">
        <v>3</v>
      </c>
      <c r="M73" s="88">
        <v>3</v>
      </c>
      <c r="N73" s="88">
        <v>3</v>
      </c>
      <c r="O73" s="88">
        <v>2</v>
      </c>
      <c r="P73" s="88">
        <v>2</v>
      </c>
      <c r="Q73" s="88">
        <v>2</v>
      </c>
      <c r="R73" s="88">
        <v>2</v>
      </c>
      <c r="S73" s="88">
        <v>2</v>
      </c>
      <c r="T73" s="88">
        <v>2</v>
      </c>
      <c r="U73" s="92">
        <v>2</v>
      </c>
      <c r="V73" s="92">
        <v>0</v>
      </c>
      <c r="W73" s="91">
        <f t="shared" si="21"/>
        <v>41</v>
      </c>
      <c r="X73" s="103"/>
      <c r="Y73" s="104"/>
      <c r="Z73" s="108"/>
      <c r="AA73" s="108"/>
      <c r="AB73" s="110"/>
      <c r="AC73" s="89">
        <f t="shared" si="18"/>
        <v>0</v>
      </c>
      <c r="AD73" s="89">
        <f>W73</f>
        <v>41</v>
      </c>
    </row>
    <row r="74" spans="1:30" s="36" customFormat="1" ht="24" customHeight="1">
      <c r="A74" s="37"/>
      <c r="B74" s="97" t="s">
        <v>41</v>
      </c>
      <c r="C74" s="98" t="s">
        <v>42</v>
      </c>
      <c r="D74" s="95"/>
      <c r="E74" s="114">
        <f t="shared" si="9"/>
        <v>0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6"/>
      <c r="V74" s="96"/>
      <c r="W74" s="99">
        <f>SUM(F74:V74)</f>
        <v>0</v>
      </c>
      <c r="X74" s="105"/>
      <c r="Y74" s="106"/>
      <c r="Z74" s="112"/>
      <c r="AA74" s="112"/>
      <c r="AB74" s="111"/>
      <c r="AC74" s="95">
        <f t="shared" si="18"/>
        <v>0</v>
      </c>
      <c r="AD74" s="89">
        <f>W74</f>
        <v>0</v>
      </c>
    </row>
    <row r="75" spans="1:30" s="36" customFormat="1" ht="12" customHeight="1">
      <c r="A75" s="37"/>
      <c r="B75" s="292" t="s">
        <v>32</v>
      </c>
      <c r="C75" s="292"/>
      <c r="D75" s="292"/>
      <c r="E75" s="114">
        <f>W75+AC75</f>
        <v>612</v>
      </c>
      <c r="F75" s="89">
        <f>F72+F48+F34</f>
        <v>36</v>
      </c>
      <c r="G75" s="89">
        <f aca="true" t="shared" si="22" ref="G75:U75">G72+G48+G34</f>
        <v>36</v>
      </c>
      <c r="H75" s="89">
        <f t="shared" si="22"/>
        <v>36</v>
      </c>
      <c r="I75" s="89">
        <f t="shared" si="22"/>
        <v>36</v>
      </c>
      <c r="J75" s="89">
        <f t="shared" si="22"/>
        <v>36</v>
      </c>
      <c r="K75" s="89">
        <f t="shared" si="22"/>
        <v>36</v>
      </c>
      <c r="L75" s="89">
        <f t="shared" si="22"/>
        <v>36</v>
      </c>
      <c r="M75" s="89">
        <f t="shared" si="22"/>
        <v>36</v>
      </c>
      <c r="N75" s="89">
        <f t="shared" si="22"/>
        <v>36</v>
      </c>
      <c r="O75" s="89">
        <f t="shared" si="22"/>
        <v>36</v>
      </c>
      <c r="P75" s="89">
        <f t="shared" si="22"/>
        <v>36</v>
      </c>
      <c r="Q75" s="89">
        <f t="shared" si="22"/>
        <v>36</v>
      </c>
      <c r="R75" s="89">
        <f t="shared" si="22"/>
        <v>36</v>
      </c>
      <c r="S75" s="89">
        <f t="shared" si="22"/>
        <v>36</v>
      </c>
      <c r="T75" s="89">
        <f t="shared" si="22"/>
        <v>36</v>
      </c>
      <c r="U75" s="89">
        <f t="shared" si="22"/>
        <v>36</v>
      </c>
      <c r="V75" s="89">
        <v>36</v>
      </c>
      <c r="W75" s="89">
        <f>W72+W66+W58+W52+W34</f>
        <v>612</v>
      </c>
      <c r="X75" s="101">
        <f>SUM(X10,X12,X14,X16,X18,X20,X22,X24,X26,X28,X30,X32,X36,X38,X40,X42,X44,X46,X54,X56,X57,X58,X60,X64,X66,X68,X70,X72)</f>
        <v>0</v>
      </c>
      <c r="Y75" s="102">
        <f>SUM(Y10,Y12,Y14,Y16,Y18,Y20,Y22,Y24,Y26,Y28,Y30,Y32,Y36,Y38,Y40,Y42,Y44,Y46,Y54,Y56,Y57,Y58,Y60,Y64,Y66,Y68,Y70,Y72)</f>
        <v>0</v>
      </c>
      <c r="Z75" s="107">
        <f>SUM(Z10,Z12,Z14,Z16,Z18,Z20,Z22,Z24,Z26,Z28,Z30,Z32,Z36,Z38,Z40,Z42,Z44,Z46,Z54,Z56,Z57,Z58,Z60,Z64,Z66,Z68,Z70,Z72)</f>
        <v>0</v>
      </c>
      <c r="AA75" s="107">
        <f>SUM(AA10,AA12,AA14,AA16,AA18,AA20,AA22,AA24,AA26,AA28,AA30,AA32,AA36,AA38,AA40,AA42,AA44,AA46,AA54,AA56,AA57,AA58,AA60,AA64,AA66,AA68,AA70,AA71,AA72)</f>
        <v>0</v>
      </c>
      <c r="AB75" s="109">
        <f>SUM(AB10,AB12,AB14,AB16,AB18,AB20,AB22,AB24,AB26,AB28,AB30,AB32,AB36,AB38,AB40,AB42,AB44,AB46,AB54,AB56,AB57,AB58,AB60,AB64,AB65,AB66,AB68,AB70,AB72)</f>
        <v>0</v>
      </c>
      <c r="AC75" s="89">
        <f>SUM(X75:AB75)</f>
        <v>0</v>
      </c>
      <c r="AD75" s="89">
        <f>W75</f>
        <v>612</v>
      </c>
    </row>
    <row r="76" spans="1:30" s="36" customFormat="1" ht="12" customHeight="1">
      <c r="A76" s="37"/>
      <c r="B76" s="255" t="s">
        <v>33</v>
      </c>
      <c r="C76" s="255"/>
      <c r="D76" s="255"/>
      <c r="E76" s="114">
        <f>W76+AC76</f>
        <v>255</v>
      </c>
      <c r="F76" s="122">
        <f>F73+F67+F59+F53+F35</f>
        <v>17</v>
      </c>
      <c r="G76" s="122">
        <f aca="true" t="shared" si="23" ref="G76:V76">G73+G67+G59+G53+G35</f>
        <v>16</v>
      </c>
      <c r="H76" s="122">
        <f t="shared" si="23"/>
        <v>17</v>
      </c>
      <c r="I76" s="122">
        <f t="shared" si="23"/>
        <v>16</v>
      </c>
      <c r="J76" s="122">
        <f t="shared" si="23"/>
        <v>17</v>
      </c>
      <c r="K76" s="122">
        <f t="shared" si="23"/>
        <v>16</v>
      </c>
      <c r="L76" s="122">
        <f t="shared" si="23"/>
        <v>17</v>
      </c>
      <c r="M76" s="122">
        <f t="shared" si="23"/>
        <v>16</v>
      </c>
      <c r="N76" s="122">
        <f t="shared" si="23"/>
        <v>17</v>
      </c>
      <c r="O76" s="122">
        <f t="shared" si="23"/>
        <v>15</v>
      </c>
      <c r="P76" s="122">
        <f t="shared" si="23"/>
        <v>16</v>
      </c>
      <c r="Q76" s="122">
        <f t="shared" si="23"/>
        <v>15</v>
      </c>
      <c r="R76" s="122">
        <f t="shared" si="23"/>
        <v>16</v>
      </c>
      <c r="S76" s="122">
        <f t="shared" si="23"/>
        <v>15</v>
      </c>
      <c r="T76" s="122">
        <f t="shared" si="23"/>
        <v>16</v>
      </c>
      <c r="U76" s="122">
        <v>12</v>
      </c>
      <c r="V76" s="122">
        <f t="shared" si="23"/>
        <v>0</v>
      </c>
      <c r="W76" s="122">
        <v>255</v>
      </c>
      <c r="X76" s="101">
        <f>SUM(X11,X13,X15,X17,X19,X21,X23,X25,X27,X29,X31,X33,X37,X39,X41,X43,X45,X47,X55,X59,X61,X67,X71,X69,X73)</f>
        <v>0</v>
      </c>
      <c r="Y76" s="102">
        <f>SUM(Y11,Y13,Y15,Y17,Y19,Y21,Y23,Y25,Y27,Y29,Y31,Y33,Y37,Y39,Y41,Y43,Y45,Y47,Y55,Y59,Y61,Y67,Y71,Y69,Y73)</f>
        <v>0</v>
      </c>
      <c r="Z76" s="107">
        <f>SUM(Z11,Z13,Z15,Z17,Z19,Z21,Z23,Z25,Z27,Z29,Z31,Z33,Z37,Z39,Z41,Z43,Z45,Z47,Z55,Z59,Z61,Z67,Z71,Z69,Z73)</f>
        <v>0</v>
      </c>
      <c r="AA76" s="107">
        <f>SUM(AA11,AA13,AA15,AA17,AA19,AA21,AA23,AA25,AA27,AA29,AA31,AA33,AA37,AA39,AA41,AA43,AA45,AA47,AA55,AA59,AA61,AA67,AA69,AA73)</f>
        <v>0</v>
      </c>
      <c r="AB76" s="109">
        <f>SUM(AB11,AB13,AB15,AB17,AB19,AB21,AB23,AB25,AB27,AB29,AB31,AB33,AB37,AB39,AB41,AB43,AB45,AB47,AB55,AB59,AB61,AB67,AB71,AB69,AB73)</f>
        <v>0</v>
      </c>
      <c r="AC76" s="37">
        <f>SUM(X76:AB76)</f>
        <v>0</v>
      </c>
      <c r="AD76" s="89">
        <f>W76</f>
        <v>255</v>
      </c>
    </row>
    <row r="77" spans="1:30" s="36" customFormat="1" ht="12" customHeight="1">
      <c r="A77" s="37"/>
      <c r="B77" s="266" t="s">
        <v>34</v>
      </c>
      <c r="C77" s="266"/>
      <c r="D77" s="266"/>
      <c r="E77" s="114">
        <f>W77+AC77</f>
        <v>866</v>
      </c>
      <c r="F77" s="55">
        <f aca="true" t="shared" si="24" ref="F77:V77">SUM(F75:F76)</f>
        <v>53</v>
      </c>
      <c r="G77" s="55">
        <f t="shared" si="24"/>
        <v>52</v>
      </c>
      <c r="H77" s="55">
        <f t="shared" si="24"/>
        <v>53</v>
      </c>
      <c r="I77" s="55">
        <f t="shared" si="24"/>
        <v>52</v>
      </c>
      <c r="J77" s="55">
        <f t="shared" si="24"/>
        <v>53</v>
      </c>
      <c r="K77" s="55">
        <f t="shared" si="24"/>
        <v>52</v>
      </c>
      <c r="L77" s="55">
        <f t="shared" si="24"/>
        <v>53</v>
      </c>
      <c r="M77" s="55">
        <f t="shared" si="24"/>
        <v>52</v>
      </c>
      <c r="N77" s="55">
        <f t="shared" si="24"/>
        <v>53</v>
      </c>
      <c r="O77" s="55">
        <f t="shared" si="24"/>
        <v>51</v>
      </c>
      <c r="P77" s="55">
        <f t="shared" si="24"/>
        <v>52</v>
      </c>
      <c r="Q77" s="55">
        <f t="shared" si="24"/>
        <v>51</v>
      </c>
      <c r="R77" s="55">
        <f t="shared" si="24"/>
        <v>52</v>
      </c>
      <c r="S77" s="55">
        <f>SUM(S75:S76)</f>
        <v>51</v>
      </c>
      <c r="T77" s="55">
        <f t="shared" si="24"/>
        <v>52</v>
      </c>
      <c r="U77" s="63">
        <f t="shared" si="24"/>
        <v>48</v>
      </c>
      <c r="V77" s="63">
        <f t="shared" si="24"/>
        <v>36</v>
      </c>
      <c r="W77" s="54">
        <f>SUM(F77:V77)</f>
        <v>866</v>
      </c>
      <c r="X77" s="101">
        <f>SUM(X75:X76)</f>
        <v>0</v>
      </c>
      <c r="Y77" s="102">
        <f>SUM(Y75:Y76)</f>
        <v>0</v>
      </c>
      <c r="Z77" s="107">
        <f>SUM(Z75:Z76)</f>
        <v>0</v>
      </c>
      <c r="AA77" s="107">
        <f>SUM(AA75:AA76)</f>
        <v>0</v>
      </c>
      <c r="AB77" s="109">
        <f>SUM(AB75:AB76)</f>
        <v>0</v>
      </c>
      <c r="AC77" s="55">
        <f>SUM(X77:AB77)</f>
        <v>0</v>
      </c>
      <c r="AD77" s="89">
        <f>SUM(AD75:AD76)</f>
        <v>867</v>
      </c>
    </row>
    <row r="78" spans="4:27" ht="12.75">
      <c r="D78" s="23"/>
      <c r="E78" s="114">
        <f>W78+AC78</f>
        <v>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4:27" ht="12.75">
      <c r="D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4:27" ht="12.75">
      <c r="D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4:27" ht="12.75">
      <c r="D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4:27" ht="12.75">
      <c r="D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4:27" ht="12.75">
      <c r="D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4:27" ht="12.75">
      <c r="D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4:27" ht="12.75">
      <c r="D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4:27" ht="12.75">
      <c r="D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4:27" ht="12.75">
      <c r="D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4:27" ht="12.75">
      <c r="D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4:27" ht="12.75">
      <c r="D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4:27" ht="12.75">
      <c r="D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4:27" ht="12.75">
      <c r="D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4:27" ht="12.75">
      <c r="D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4:27" ht="12.75">
      <c r="D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4:27" ht="12.75">
      <c r="D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4:27" ht="12.75">
      <c r="D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4:27" ht="12.75">
      <c r="D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4:27" ht="12.75">
      <c r="D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4:27" ht="12.75">
      <c r="D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4:27" ht="12.75">
      <c r="D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4:27" ht="12.75">
      <c r="D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4:27" ht="12.75">
      <c r="D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4:27" ht="12.75">
      <c r="D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4:27" ht="12.75">
      <c r="D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4:27" ht="12.75">
      <c r="D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4:27" ht="12.75">
      <c r="D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4:27" ht="12.75">
      <c r="D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4:27" ht="12.75">
      <c r="D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4:27" ht="12.75">
      <c r="D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4:27" ht="12.75">
      <c r="D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4:27" ht="12.75">
      <c r="D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4:27" ht="12.75"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4:27" ht="12.75"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4:27" ht="12.75"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4:27" ht="12.75"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4:27" ht="12.75">
      <c r="D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4:27" ht="12.75">
      <c r="D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4:27" ht="12.75">
      <c r="D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4:27" ht="12.75">
      <c r="D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4:27" ht="12.75">
      <c r="D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4:27" ht="12.75">
      <c r="D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4:27" ht="12.75">
      <c r="D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4:27" ht="12.75">
      <c r="D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4:27" ht="12.75">
      <c r="D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4:27" ht="12.75">
      <c r="D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4:27" ht="12.75">
      <c r="D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4:27" ht="12.75">
      <c r="D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4:27" ht="12.75">
      <c r="D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4:27" ht="12.75">
      <c r="D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4:27" ht="12.75">
      <c r="D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4:27" ht="12.75">
      <c r="D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4:27" ht="12.75">
      <c r="D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4:27" ht="12.75">
      <c r="D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4:27" ht="12.75">
      <c r="D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4:27" ht="12.75">
      <c r="D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4:27" ht="12.75">
      <c r="D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4:27" ht="12.75">
      <c r="D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4:27" ht="12.75">
      <c r="D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4:27" ht="12.75">
      <c r="D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4:27" ht="12.75">
      <c r="D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4:27" ht="12.75">
      <c r="D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4:27" ht="12.75">
      <c r="D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4:27" ht="12.75">
      <c r="D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4:27" ht="12.75">
      <c r="D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4:27" ht="12.75">
      <c r="D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4:27" ht="12.75">
      <c r="D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4:27" ht="12.75">
      <c r="D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4:27" ht="12.75">
      <c r="D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4:27" ht="12.75">
      <c r="D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4:27" ht="12.75">
      <c r="D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4:27" ht="12.75">
      <c r="D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4:27" ht="12.75">
      <c r="D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4:27" ht="12.75">
      <c r="D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4:27" ht="12.75">
      <c r="D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4:27" ht="12.75">
      <c r="D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4:27" ht="12.75">
      <c r="D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4:27" ht="12.75">
      <c r="D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4:27" ht="12.75">
      <c r="D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4:27" ht="12.75">
      <c r="D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4:27" ht="12.75">
      <c r="D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4:27" ht="12.75">
      <c r="D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4:27" ht="12.75">
      <c r="D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4:27" ht="12.75">
      <c r="D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4:27" ht="12.75">
      <c r="D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4:27" ht="12.75">
      <c r="D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4:27" ht="12.75">
      <c r="D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4:27" ht="12.75">
      <c r="D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4:27" ht="12.75">
      <c r="D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4:27" ht="12.75">
      <c r="D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4:27" ht="12.75">
      <c r="D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4:27" ht="12.75">
      <c r="D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4:27" ht="12.75">
      <c r="D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4:27" ht="12.75">
      <c r="D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4:27" ht="12.75">
      <c r="D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4:27" ht="12.75">
      <c r="D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4:27" ht="12.75">
      <c r="D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4:27" ht="12.75">
      <c r="D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4:27" ht="12.75">
      <c r="D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4:27" ht="12.75">
      <c r="D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4:27" ht="12.75">
      <c r="D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4:27" ht="12.75">
      <c r="D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4:27" ht="12.75">
      <c r="D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4:27" ht="12.75">
      <c r="D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4:27" ht="12.75">
      <c r="D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4:27" ht="12.75">
      <c r="D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4:27" ht="12.75">
      <c r="D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4:27" ht="12.75">
      <c r="D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4:27" ht="12.75">
      <c r="D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4:27" ht="12.75">
      <c r="D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4:27" ht="12.75">
      <c r="D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4:27" ht="12.75">
      <c r="D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4:27" ht="12.75">
      <c r="D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4:27" ht="12.75">
      <c r="D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4:27" ht="12.75">
      <c r="D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4:27" ht="12.75">
      <c r="D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4:27" ht="12.75">
      <c r="D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4:27" ht="12.75">
      <c r="D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4:27" ht="12.75">
      <c r="D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4:27" ht="12.75">
      <c r="D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4:27" ht="12.75">
      <c r="D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4:27" ht="12.75">
      <c r="D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4:27" ht="12.75">
      <c r="D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4:27" ht="12.75">
      <c r="D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4:27" ht="12.75">
      <c r="D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4:27" ht="12.75">
      <c r="D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4:27" ht="12.75">
      <c r="D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4:27" ht="12.75">
      <c r="D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4:27" ht="12.75">
      <c r="D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4:27" ht="12.75">
      <c r="D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4:27" ht="12.75">
      <c r="D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4:27" ht="12.75">
      <c r="D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4:27" ht="12.75">
      <c r="D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4:27" ht="12.75">
      <c r="D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4:27" ht="12.75">
      <c r="D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4:27" ht="12.75">
      <c r="D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4:27" ht="12.75">
      <c r="D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4:27" ht="12.75">
      <c r="D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4:27" ht="12.75">
      <c r="D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4:27" ht="12.75">
      <c r="D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4:27" ht="12.75">
      <c r="D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4:27" ht="12.75">
      <c r="D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4:27" ht="12.75">
      <c r="D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4:27" ht="12.75">
      <c r="D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4:27" ht="12.75">
      <c r="D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4:27" ht="12.75">
      <c r="D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4:27" ht="12.75">
      <c r="D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4:27" ht="12.75">
      <c r="D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4:27" ht="12.75">
      <c r="D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4:27" ht="12.75">
      <c r="D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4:27" ht="12.75">
      <c r="D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4:27" ht="12.75">
      <c r="D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4:27" ht="12.75">
      <c r="D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4:27" ht="12.75">
      <c r="D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4:27" ht="12.75">
      <c r="D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4:27" ht="12.75">
      <c r="D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4:27" ht="12.75">
      <c r="D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4:27" ht="12.75">
      <c r="D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4:27" ht="12.75">
      <c r="D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4:27" ht="12.75">
      <c r="D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4:27" ht="12.75">
      <c r="D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4:27" ht="12.75">
      <c r="D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4:27" ht="12.75">
      <c r="D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4:27" ht="12.75">
      <c r="D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4:27" ht="12.75">
      <c r="D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4:27" ht="12.75">
      <c r="D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4:27" ht="12.75">
      <c r="D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4:27" ht="12.75">
      <c r="D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4:27" ht="12.75">
      <c r="D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4:27" ht="12.75">
      <c r="D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4:27" ht="12.75">
      <c r="D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4:27" ht="12.75">
      <c r="D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4:27" ht="12.75">
      <c r="D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4:27" ht="12.75">
      <c r="D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4:27" ht="12.75">
      <c r="D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4:27" ht="12.75">
      <c r="D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4:27" ht="12.75">
      <c r="D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4:27" ht="12.75">
      <c r="D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4:27" ht="12.75">
      <c r="D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4:27" ht="12.75">
      <c r="D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4:27" ht="12.75">
      <c r="D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4:27" ht="12.75">
      <c r="D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4:27" ht="12.75">
      <c r="D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4:27" ht="12.75">
      <c r="D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4:27" ht="12.75">
      <c r="D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4:27" ht="12.75">
      <c r="D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4:27" ht="12.75">
      <c r="D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4:27" ht="12.75">
      <c r="D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4:27" ht="12.75">
      <c r="D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4:27" ht="12.75">
      <c r="D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4:27" ht="12.75">
      <c r="D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4:27" ht="12.75">
      <c r="D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4:27" ht="12.75">
      <c r="D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4:27" ht="12.75">
      <c r="D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4:27" ht="12.75">
      <c r="D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4:27" ht="12.75">
      <c r="D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4:27" ht="12.75">
      <c r="D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4:27" ht="12.75">
      <c r="D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4:27" ht="12.75">
      <c r="D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4:27" ht="12.75">
      <c r="D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4:27" ht="12.75">
      <c r="D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4:27" ht="12.75">
      <c r="D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4:27" ht="12.75">
      <c r="D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4:27" ht="12.75">
      <c r="D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4:27" ht="12.75">
      <c r="D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4:27" ht="12.75">
      <c r="D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4:27" ht="12.75">
      <c r="D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4:27" ht="12.75">
      <c r="D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4:27" ht="12.75">
      <c r="D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4:27" ht="12.75">
      <c r="D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4:27" ht="12.75">
      <c r="D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4:27" ht="12.75">
      <c r="D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4:27" ht="12.75">
      <c r="D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4:27" ht="12.75">
      <c r="D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4:27" ht="12.75">
      <c r="D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4:27" ht="12.75">
      <c r="D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4:27" ht="12.75">
      <c r="D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4:27" ht="12.75">
      <c r="D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4:27" ht="12.75">
      <c r="D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4:27" ht="12.75">
      <c r="D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4:27" ht="12.75">
      <c r="D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4:27" ht="12.75">
      <c r="D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4:27" ht="12.75">
      <c r="D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4:27" ht="12.75">
      <c r="D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4:27" ht="12.75">
      <c r="D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4:27" ht="12.75">
      <c r="D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4:27" ht="12.75">
      <c r="D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4:27" ht="12.75">
      <c r="D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4:27" ht="12.75">
      <c r="D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4:27" ht="12.75">
      <c r="D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4:27" ht="12.75">
      <c r="D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4:27" ht="12.75">
      <c r="D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4:27" ht="12.75">
      <c r="D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4:27" ht="12.75">
      <c r="D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4:27" ht="12.75">
      <c r="D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4:27" ht="12.75">
      <c r="D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4:27" ht="12.75">
      <c r="D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4:27" ht="12.75">
      <c r="D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4:27" ht="12.75">
      <c r="D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4:27" ht="12.75">
      <c r="D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4:27" ht="12.75">
      <c r="D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4:27" ht="12.75">
      <c r="D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4:27" ht="12.75">
      <c r="D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4:27" ht="12.75">
      <c r="D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4:27" ht="12.75">
      <c r="D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4:27" ht="12.75">
      <c r="D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4:27" ht="12.75">
      <c r="D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4:27" ht="12.75">
      <c r="D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4:27" ht="12.75">
      <c r="D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4:27" ht="12.75">
      <c r="D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4:27" ht="12.75">
      <c r="D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4:27" ht="12.75">
      <c r="D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4:27" ht="12.75">
      <c r="D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4:27" ht="12.75">
      <c r="D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4:27" ht="12.75">
      <c r="D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4:27" ht="12.75">
      <c r="D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4:27" ht="12.75">
      <c r="D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4:27" ht="12.75">
      <c r="D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4:27" ht="12.75">
      <c r="D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4:27" ht="12.75">
      <c r="D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4:27" ht="12.75">
      <c r="D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4:27" ht="12.75">
      <c r="D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4:27" ht="12.75">
      <c r="D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4:27" ht="12.75">
      <c r="D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4:27" ht="12.75">
      <c r="D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4:27" ht="12.75">
      <c r="D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4:27" ht="12.75">
      <c r="D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4:27" ht="12.75">
      <c r="D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4:27" ht="12.75">
      <c r="D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4:27" ht="12.75">
      <c r="D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4:27" ht="12.75">
      <c r="D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4:27" ht="12.75">
      <c r="D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4:27" ht="12.75">
      <c r="D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4:27" ht="12.75">
      <c r="D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4:27" ht="12.75">
      <c r="D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4:27" ht="12.75">
      <c r="D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4:27" ht="12.75">
      <c r="D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4:27" ht="12.75">
      <c r="D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4:27" ht="12.75">
      <c r="D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4:27" ht="12.75">
      <c r="D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4:27" ht="12.75">
      <c r="D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4:27" ht="12.75">
      <c r="D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4:27" ht="12.75">
      <c r="D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4:27" ht="12.75">
      <c r="D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4:27" ht="12.75">
      <c r="D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4:27" ht="12.75">
      <c r="D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4:27" ht="12.75">
      <c r="D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4:27" ht="12.75">
      <c r="D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4:27" ht="12.75">
      <c r="D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4:27" ht="12.75">
      <c r="D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4:27" ht="12.75">
      <c r="D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4:27" ht="12.75">
      <c r="D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4:27" ht="12.75">
      <c r="D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4:27" ht="12.75">
      <c r="D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4:27" ht="12.75">
      <c r="D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4:27" ht="12.75">
      <c r="D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4:27" ht="12.75">
      <c r="D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4:27" ht="12.75">
      <c r="D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4:27" ht="12.75">
      <c r="D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4:27" ht="12.75">
      <c r="D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4:27" ht="12.75">
      <c r="D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4:27" ht="12.75">
      <c r="D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4:27" ht="12.75">
      <c r="D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4:27" ht="12.75">
      <c r="D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4:27" ht="12.75">
      <c r="D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4:27" ht="12.75">
      <c r="D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4:27" ht="12.75">
      <c r="D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4:27" ht="12.75">
      <c r="D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4:27" ht="12.75">
      <c r="D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4:27" ht="12.75">
      <c r="D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4:27" ht="12.75">
      <c r="D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4:27" ht="12.75">
      <c r="D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4:27" ht="12.75">
      <c r="D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4:27" ht="12.75">
      <c r="D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4:27" ht="12.75">
      <c r="D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4:27" ht="12.75">
      <c r="D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4:27" ht="12.75">
      <c r="D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4:27" ht="12.75">
      <c r="D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4:27" ht="12.75">
      <c r="D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4:27" ht="12.75">
      <c r="D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4:27" ht="12.75">
      <c r="D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4:27" ht="12.75">
      <c r="D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4:27" ht="12.75">
      <c r="D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4:27" ht="12.75">
      <c r="D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4:27" ht="12.75">
      <c r="D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4:27" ht="12.75">
      <c r="D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4:27" ht="12.75">
      <c r="D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4:27" ht="12.75">
      <c r="D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4:27" ht="12.75">
      <c r="D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4:27" ht="12.75">
      <c r="D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4:27" ht="12.75">
      <c r="D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4:27" ht="12.75">
      <c r="D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4:27" ht="12.75">
      <c r="D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4:27" ht="12.75">
      <c r="D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4:27" ht="12.75">
      <c r="D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4:27" ht="12.75">
      <c r="D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4:27" ht="12.75">
      <c r="D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4:27" ht="12.75">
      <c r="D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4:27" ht="12.75">
      <c r="D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4:27" ht="12.75">
      <c r="D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4:27" ht="12.75">
      <c r="D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4:27" ht="12.75">
      <c r="D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4:27" ht="12.75">
      <c r="D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4:27" ht="12.75">
      <c r="D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4:27" ht="12.75">
      <c r="D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4:27" ht="12.75">
      <c r="D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4:27" ht="12.75">
      <c r="D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4:27" ht="12.75">
      <c r="D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4:27" ht="12.75">
      <c r="D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4:27" ht="12.75">
      <c r="D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4:27" ht="12.75">
      <c r="D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4:27" ht="12.75">
      <c r="D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4:27" ht="12.75">
      <c r="D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4:27" ht="12.75">
      <c r="D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4:27" ht="12.75">
      <c r="D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4:27" ht="12.75">
      <c r="D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4:27" ht="12.75">
      <c r="D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4:27" ht="12.75">
      <c r="D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4:27" ht="12.75">
      <c r="D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4:27" ht="12.75">
      <c r="D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4:27" ht="12.75">
      <c r="D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4:27" ht="12.75">
      <c r="D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4:27" ht="12.75">
      <c r="D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4:27" ht="12.75">
      <c r="D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4:27" ht="12.75">
      <c r="D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4:27" ht="12.75">
      <c r="D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4:27" ht="12.75">
      <c r="D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4:27" ht="12.75">
      <c r="D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4:27" ht="12.75">
      <c r="D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4:27" ht="12.75">
      <c r="D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4:27" ht="12.75">
      <c r="D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4:27" ht="12.75">
      <c r="D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4:27" ht="12.75">
      <c r="D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4:27" ht="12.75">
      <c r="D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4:27" ht="12.75">
      <c r="D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4:27" ht="12.75">
      <c r="D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4:27" ht="12.75">
      <c r="D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4:27" ht="12.75">
      <c r="D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4:27" ht="12.75">
      <c r="D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4:27" ht="12.75">
      <c r="D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4:27" ht="12.75">
      <c r="D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4:27" ht="12.75">
      <c r="D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4:27" ht="12.75">
      <c r="D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4:27" ht="12.75">
      <c r="D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4:27" ht="12.75">
      <c r="D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4:27" ht="12.75">
      <c r="D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4:27" ht="12.75">
      <c r="D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4:27" ht="12.75">
      <c r="D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4:27" ht="12.75">
      <c r="D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4:27" ht="12.75">
      <c r="D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4:27" ht="12.75">
      <c r="D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4:27" ht="12.75">
      <c r="D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4:27" ht="12.75">
      <c r="D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4:27" ht="12.75">
      <c r="D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4:27" ht="12.75">
      <c r="D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4:27" ht="12.75">
      <c r="D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4:27" ht="12.75">
      <c r="D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4:27" ht="12.75">
      <c r="D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4:27" ht="12.75">
      <c r="D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4:27" ht="12.75">
      <c r="D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4:27" ht="12.75">
      <c r="D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4:27" ht="12.75">
      <c r="D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4:27" ht="12.75">
      <c r="D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4:27" ht="12.75">
      <c r="D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4:27" ht="12.75">
      <c r="D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4:27" ht="12.75">
      <c r="D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4:27" ht="12.75">
      <c r="D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4:27" ht="12.75">
      <c r="D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4:27" ht="12.75">
      <c r="D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4:27" ht="12.75">
      <c r="D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4:27" ht="12.75">
      <c r="D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4:27" ht="12.75">
      <c r="D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4:27" ht="12.75">
      <c r="D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4:27" ht="12.75">
      <c r="D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4:27" ht="12.75">
      <c r="D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4:27" ht="12.75">
      <c r="D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4:27" ht="12.75">
      <c r="D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4:27" ht="12.75">
      <c r="D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4:27" ht="12.75">
      <c r="D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4:27" ht="12.75">
      <c r="D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4:27" ht="12.75">
      <c r="D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4:27" ht="12.75">
      <c r="D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4:27" ht="12.75">
      <c r="D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4:27" ht="12.75">
      <c r="D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4:27" ht="12.75">
      <c r="D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4:27" ht="12.75">
      <c r="D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4:27" ht="12.75">
      <c r="D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4:27" ht="12.75">
      <c r="D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4:27" ht="12.75">
      <c r="D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4:27" ht="12.75">
      <c r="D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4:27" ht="12.75">
      <c r="D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4:27" ht="12.75">
      <c r="D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4:27" ht="12.75">
      <c r="D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4:27" ht="12.75">
      <c r="D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4:27" ht="12.75">
      <c r="D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4:27" ht="12.75">
      <c r="D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4:27" ht="12.75">
      <c r="D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4:27" ht="12.75">
      <c r="D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4:27" ht="12.75">
      <c r="D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4:27" ht="12.75">
      <c r="D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4:27" ht="12.75">
      <c r="D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4:27" ht="12.75">
      <c r="D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4:27" ht="12.75">
      <c r="D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4:27" ht="12.75">
      <c r="D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4:27" ht="12.75">
      <c r="D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4:27" ht="12.75">
      <c r="D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4:27" ht="12.75">
      <c r="D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4:27" ht="12.75">
      <c r="D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4:27" ht="12.75">
      <c r="D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4:27" ht="12.75">
      <c r="D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4:27" ht="12.75">
      <c r="D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4:27" ht="12.75">
      <c r="D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4:27" ht="12.75">
      <c r="D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4:27" ht="12.75">
      <c r="D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4:27" ht="12.75">
      <c r="D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4:27" ht="12.75">
      <c r="D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4:27" ht="12.75">
      <c r="D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4:27" ht="12.75">
      <c r="D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4:27" ht="12.75">
      <c r="D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4:27" ht="12.75">
      <c r="D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4:27" ht="12.75">
      <c r="D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4:27" ht="12.75">
      <c r="D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4:27" ht="12.75">
      <c r="D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4:27" ht="12.75">
      <c r="D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4:27" ht="12.75">
      <c r="D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4:27" ht="12.75">
      <c r="D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4:27" ht="12.75">
      <c r="D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4:27" ht="12.75">
      <c r="D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4:27" ht="12.75">
      <c r="D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4:27" ht="12.75">
      <c r="D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4:27" ht="12.75">
      <c r="D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4:27" ht="12.75">
      <c r="D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4:27" ht="12.75">
      <c r="D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4:27" ht="12.75">
      <c r="D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4:27" ht="12.75">
      <c r="D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4:27" ht="12.75">
      <c r="D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4:27" ht="12.75">
      <c r="D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4:27" ht="12.75">
      <c r="D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4:27" ht="12.75">
      <c r="D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4:27" ht="12.75">
      <c r="D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4:27" ht="12.75">
      <c r="D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4:27" ht="12.75">
      <c r="D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4:27" ht="12.75">
      <c r="D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4:27" ht="12.75">
      <c r="D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4:27" ht="12.75">
      <c r="D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4:27" ht="12.75">
      <c r="D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4:27" ht="12.75">
      <c r="D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4:27" ht="12.75">
      <c r="D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4:27" ht="12.75">
      <c r="D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4:27" ht="12.75">
      <c r="D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4:27" ht="12.75">
      <c r="D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4:27" ht="12.75">
      <c r="D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4:27" ht="12.75">
      <c r="D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4:27" ht="12.75">
      <c r="D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4:27" ht="12.75">
      <c r="D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4:27" ht="12.75">
      <c r="D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4:27" ht="12.75">
      <c r="D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4:27" ht="12.75">
      <c r="D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4:27" ht="12.75">
      <c r="D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4:27" ht="12.75">
      <c r="D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4:27" ht="12.75">
      <c r="D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4:27" ht="12.75">
      <c r="D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4:27" ht="12.75">
      <c r="D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4:27" ht="12.75">
      <c r="D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4:27" ht="12.75">
      <c r="D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4:27" ht="12.75">
      <c r="D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4:27" ht="12.75">
      <c r="D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4:27" ht="12.75">
      <c r="D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4:27" ht="12.75">
      <c r="D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4:27" ht="12.75">
      <c r="D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4:27" ht="12.75">
      <c r="D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4:27" ht="12.75">
      <c r="D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4:27" ht="12.75">
      <c r="D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4:27" ht="12.75">
      <c r="D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4:27" ht="12.75">
      <c r="D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4:27" ht="12.75">
      <c r="D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4:27" ht="12.75">
      <c r="D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4:27" ht="12.75">
      <c r="D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4:27" ht="12.75">
      <c r="D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4:27" ht="12.75">
      <c r="D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4:27" ht="12.75">
      <c r="D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4:27" ht="12.75">
      <c r="D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4:27" ht="12.75">
      <c r="D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4:27" ht="12.75">
      <c r="D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4:27" ht="12.75">
      <c r="D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4:27" ht="12.75">
      <c r="D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4:27" ht="12.75">
      <c r="D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4:27" ht="12.75">
      <c r="D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4:27" ht="12.75">
      <c r="D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4:27" ht="12.75">
      <c r="D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4:27" ht="12.75">
      <c r="D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4:27" ht="12.75">
      <c r="D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4:27" ht="12.75">
      <c r="D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4:27" ht="12.75">
      <c r="D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4:27" ht="12.75">
      <c r="D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4:27" ht="12.75">
      <c r="D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4:27" ht="12.75">
      <c r="D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4:27" ht="12.75">
      <c r="D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4:27" ht="12.75">
      <c r="D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4:27" ht="12.75">
      <c r="D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4:27" ht="12.75">
      <c r="D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4:27" ht="12.75">
      <c r="D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4:27" ht="12.75">
      <c r="D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4:27" ht="12.75">
      <c r="D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4:27" ht="12.75">
      <c r="D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4:27" ht="12.75">
      <c r="D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4:27" ht="12.75">
      <c r="D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4:27" ht="12.75">
      <c r="D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4:27" ht="12.75">
      <c r="D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4:27" ht="12.75">
      <c r="D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4:27" ht="12.75">
      <c r="D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4:27" ht="12.75">
      <c r="D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4:27" ht="12.75">
      <c r="D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4:27" ht="12.75">
      <c r="D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4:27" ht="12.75">
      <c r="D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4:27" ht="12.75">
      <c r="D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4:27" ht="12.75">
      <c r="D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4:27" ht="12.75">
      <c r="D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4:27" ht="12.75">
      <c r="D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4:27" ht="12.75">
      <c r="D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4:27" ht="12.75">
      <c r="D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4:27" ht="12.75">
      <c r="D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4:27" ht="12.75">
      <c r="D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4:27" ht="12.75">
      <c r="D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4:27" ht="12.75">
      <c r="D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4:27" ht="12.75">
      <c r="D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4:27" ht="12.75">
      <c r="D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4:27" ht="12.75">
      <c r="D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4:27" ht="12.75">
      <c r="D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4:27" ht="12.75">
      <c r="D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4:27" ht="12.75">
      <c r="D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4:27" ht="12.75">
      <c r="D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4:27" ht="12.75">
      <c r="D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4:27" ht="12.75">
      <c r="D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4:27" ht="12.75">
      <c r="D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4:27" ht="12.75">
      <c r="D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4:27" ht="12.75">
      <c r="D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4:27" ht="12.75">
      <c r="D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4:27" ht="12.75">
      <c r="D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4:27" ht="12.75">
      <c r="D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4:27" ht="12.75">
      <c r="D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4:27" ht="12.75">
      <c r="D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4:27" ht="12.75">
      <c r="D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4:27" ht="12.75">
      <c r="D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4:27" ht="12.75">
      <c r="D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4:27" ht="12.75">
      <c r="D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4:27" ht="12.75">
      <c r="D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4:27" ht="12.75">
      <c r="D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4:27" ht="12.75">
      <c r="D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4:27" ht="12.75">
      <c r="D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4:27" ht="12.75">
      <c r="D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4:27" ht="12.75">
      <c r="D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4:27" ht="12.75">
      <c r="D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4:27" ht="12.75">
      <c r="D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4:27" ht="12.75">
      <c r="D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4:27" ht="12.75">
      <c r="D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4:27" ht="12.75">
      <c r="D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4:27" ht="12.75">
      <c r="D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4:27" ht="12.75">
      <c r="D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4:27" ht="12.75">
      <c r="D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4:27" ht="12.75">
      <c r="D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4:27" ht="12.75">
      <c r="D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4:27" ht="12.75">
      <c r="D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4:27" ht="12.75">
      <c r="D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4:27" ht="12.75">
      <c r="D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4:27" ht="12.75">
      <c r="D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4:27" ht="12.75">
      <c r="D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4:27" ht="12.75">
      <c r="D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4:27" ht="12.75">
      <c r="D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4:27" ht="12.75">
      <c r="D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4:27" ht="12.75">
      <c r="D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4:27" ht="12.75">
      <c r="D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4:27" ht="12.75">
      <c r="D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4:27" ht="12.75">
      <c r="D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4:27" ht="12.75">
      <c r="D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4:27" ht="12.75">
      <c r="D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4:27" ht="12.75">
      <c r="D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4:27" ht="12.75">
      <c r="D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4:27" ht="12.75">
      <c r="D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4:27" ht="12.75">
      <c r="D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4:27" ht="12.75">
      <c r="D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4:27" ht="12.75">
      <c r="D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4:27" ht="12.75">
      <c r="D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4:27" ht="12.75">
      <c r="D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4:27" ht="12.75">
      <c r="D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4:27" ht="12.75">
      <c r="D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4:27" ht="12.75">
      <c r="D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4:27" ht="12.75">
      <c r="D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4:27" ht="12.75">
      <c r="D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4:27" ht="12.75">
      <c r="D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4:27" ht="12.75">
      <c r="D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4:27" ht="12.75">
      <c r="D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4:27" ht="12.75">
      <c r="D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4:27" ht="12.75">
      <c r="D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4:27" ht="12.75">
      <c r="D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4:27" ht="12.75">
      <c r="D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4:27" ht="12.75">
      <c r="D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4:27" ht="12.75">
      <c r="D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4:27" ht="12.75">
      <c r="D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4:27" ht="12.75">
      <c r="D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4:27" ht="12.75">
      <c r="D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4:27" ht="12.75">
      <c r="D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4:27" ht="12.75">
      <c r="D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4:27" ht="12.75">
      <c r="D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4:27" ht="12.75">
      <c r="D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4:27" ht="12.75">
      <c r="D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4:27" ht="12.75">
      <c r="D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4:27" ht="12.75">
      <c r="D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4:27" ht="12.75">
      <c r="D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4:27" ht="12.75">
      <c r="D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4:27" ht="12.75">
      <c r="D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4:27" ht="12.75">
      <c r="D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4:27" ht="12.75">
      <c r="D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4:27" ht="12.75">
      <c r="D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4:27" ht="12.75">
      <c r="D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4:27" ht="12.75">
      <c r="D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4:27" ht="12.75">
      <c r="D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4:27" ht="12.75">
      <c r="D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4:27" ht="12.75">
      <c r="D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4:27" ht="12.75">
      <c r="D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4:27" ht="12.75">
      <c r="D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4:27" ht="12.75">
      <c r="D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4:27" ht="12.75">
      <c r="D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4:27" ht="12.75">
      <c r="D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4:27" ht="12.75">
      <c r="D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4:27" ht="12.75">
      <c r="D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4:27" ht="12.75">
      <c r="D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4:27" ht="12.75">
      <c r="D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4:27" ht="12.75">
      <c r="D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4:27" ht="12.75">
      <c r="D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4:27" ht="12.75">
      <c r="D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4:27" ht="12.75">
      <c r="D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4:27" ht="12.75">
      <c r="D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4:27" ht="12.75">
      <c r="D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4:27" ht="12.75">
      <c r="D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4:27" ht="12.75">
      <c r="D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4:27" ht="12.75">
      <c r="D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4:27" ht="12.75">
      <c r="D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4:27" ht="12.75">
      <c r="D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4:27" ht="12.75">
      <c r="D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4:27" ht="12.75">
      <c r="D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4:27" ht="12.75">
      <c r="D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4:27" ht="12.75">
      <c r="D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4:27" ht="12.75">
      <c r="D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4:27" ht="12.75">
      <c r="D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4:27" ht="12.75">
      <c r="D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4:27" ht="12.75">
      <c r="D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4:27" ht="12.75">
      <c r="D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4:27" ht="12.75">
      <c r="D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4:27" ht="12.75">
      <c r="D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4:27" ht="12.75">
      <c r="D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4:27" ht="12.75">
      <c r="D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4:27" ht="12.75">
      <c r="D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4:27" ht="12.75">
      <c r="D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4:27" ht="12.75">
      <c r="D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4:27" ht="12.75">
      <c r="D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4:27" ht="12.75">
      <c r="D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4:27" ht="12.75">
      <c r="D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4:27" ht="12.75">
      <c r="D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4:27" ht="12.75">
      <c r="D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4:27" ht="12.75">
      <c r="D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4:27" ht="12.75">
      <c r="D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4:27" ht="12.75">
      <c r="D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4:27" ht="12.75">
      <c r="D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4:27" ht="12.75">
      <c r="D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4:27" ht="12.75">
      <c r="D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4:27" ht="12.75">
      <c r="D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4:27" ht="12.75">
      <c r="D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4:27" ht="12.75">
      <c r="D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4:27" ht="12.75">
      <c r="D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4:27" ht="12.75">
      <c r="D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4:27" ht="12.75">
      <c r="D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4:27" ht="12.75">
      <c r="D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4:27" ht="12.75">
      <c r="D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4:27" ht="12.75">
      <c r="D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4:27" ht="12.75">
      <c r="D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4:27" ht="12.75">
      <c r="D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4:27" ht="12.75">
      <c r="D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4:27" ht="12.75">
      <c r="D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4:27" ht="12.75">
      <c r="D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4:27" ht="12.75">
      <c r="D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4:27" ht="12.75">
      <c r="D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4:27" ht="12.75">
      <c r="D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4:27" ht="12.75">
      <c r="D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4:27" ht="12.75">
      <c r="D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4:27" ht="12.75">
      <c r="D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4:27" ht="12.75">
      <c r="D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4:27" ht="12.75">
      <c r="D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4:27" ht="12.75">
      <c r="D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4:27" ht="12.75">
      <c r="D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4:27" ht="12.75">
      <c r="D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4:27" ht="12.75">
      <c r="D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4:27" ht="12.75">
      <c r="D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4:27" ht="12.75">
      <c r="D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4:27" ht="12.75">
      <c r="D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4:27" ht="12.75">
      <c r="D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4:27" ht="12.75">
      <c r="D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4:27" ht="12.75">
      <c r="D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4:27" ht="12.75">
      <c r="D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4:27" ht="12.75">
      <c r="D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4:27" ht="12.75">
      <c r="D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4:27" ht="12.75">
      <c r="D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4:27" ht="12.75">
      <c r="D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4:27" ht="12.75">
      <c r="D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4:27" ht="12.75">
      <c r="D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4:27" ht="12.75">
      <c r="D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4:27" ht="12.75">
      <c r="D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4:27" ht="12.75">
      <c r="D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4:27" ht="12.75">
      <c r="D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4:27" ht="12.75">
      <c r="D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4:27" ht="12.75">
      <c r="D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4:27" ht="12.75">
      <c r="D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4:27" ht="12.75">
      <c r="D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4:27" ht="12.75">
      <c r="D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4:27" ht="12.75">
      <c r="D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4:27" ht="12.75">
      <c r="D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4:27" ht="12.75">
      <c r="D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4:27" ht="12.75">
      <c r="D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4:27" ht="12.75">
      <c r="D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4:27" ht="12.75">
      <c r="D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4:27" ht="12.75">
      <c r="D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4:27" ht="12.75">
      <c r="D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4:27" ht="12.75">
      <c r="D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4:27" ht="12.75">
      <c r="D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4:27" ht="12.75">
      <c r="D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4:27" ht="12.75">
      <c r="D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4:27" ht="12.75">
      <c r="D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4:27" ht="12.75">
      <c r="D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4:27" ht="12.75">
      <c r="D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4:27" ht="12.75">
      <c r="D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4:27" ht="12.75">
      <c r="D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4:27" ht="12.75">
      <c r="D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4:27" ht="12.75">
      <c r="D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4:27" ht="12.75">
      <c r="D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4:27" ht="12.75">
      <c r="D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4:27" ht="12.75">
      <c r="D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4:27" ht="12.75">
      <c r="D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4:27" ht="12.75">
      <c r="D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4:27" ht="12.75">
      <c r="D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4:27" ht="12.75">
      <c r="D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4:27" ht="12.75">
      <c r="D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4:27" ht="12.75">
      <c r="D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4:27" ht="12.75">
      <c r="D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4:27" ht="12.75">
      <c r="D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4:27" ht="12.75">
      <c r="D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4:27" ht="12.75">
      <c r="D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4:27" ht="12.75">
      <c r="D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4:27" ht="12.75">
      <c r="D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4:27" ht="12.75">
      <c r="D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4:27" ht="12.75">
      <c r="D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4:27" ht="12.75">
      <c r="D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4:27" ht="12.75">
      <c r="D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4:27" ht="12.75">
      <c r="D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4:27" ht="12.75">
      <c r="D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4:27" ht="12.75">
      <c r="D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4:27" ht="12.75">
      <c r="D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4:27" ht="12.75">
      <c r="D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4:27" ht="12.75">
      <c r="D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4:27" ht="12.75">
      <c r="D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4:27" ht="12.75">
      <c r="D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4:27" ht="12.75">
      <c r="D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4:27" ht="12.75">
      <c r="D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4:27" ht="12.75">
      <c r="D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4:27" ht="12.75">
      <c r="D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4:27" ht="12.75">
      <c r="D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4:27" ht="12.75">
      <c r="D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4:27" ht="12.75">
      <c r="D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4:27" ht="12.75">
      <c r="D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4:27" ht="12.75">
      <c r="D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4:27" ht="12.75">
      <c r="D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4:27" ht="12.75">
      <c r="D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4:27" ht="12.75">
      <c r="D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4:27" ht="12.75">
      <c r="D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4:27" ht="12.75">
      <c r="D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4:27" ht="12.75">
      <c r="D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4:27" ht="12.75">
      <c r="D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4:27" ht="12.75">
      <c r="D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4:27" ht="12.75">
      <c r="D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4:27" ht="12.75">
      <c r="D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4:27" ht="12.75">
      <c r="D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4:27" ht="12.75">
      <c r="D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4:27" ht="12.75">
      <c r="D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4:27" ht="12.75">
      <c r="D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4:27" ht="12.75">
      <c r="D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4:27" ht="12.75">
      <c r="D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4:27" ht="12.75">
      <c r="D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4:27" ht="12.75">
      <c r="D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4:27" ht="12.75">
      <c r="D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4:27" ht="12.75">
      <c r="D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4:27" ht="12.75">
      <c r="D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4:27" ht="12.75">
      <c r="D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4:27" ht="12.75">
      <c r="D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4:27" ht="12.75">
      <c r="D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4:27" ht="12.75">
      <c r="D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4:27" ht="12.75">
      <c r="D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4:27" ht="12.75">
      <c r="D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4:27" ht="12.75">
      <c r="D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4:27" ht="12.75">
      <c r="D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4:27" ht="12.75">
      <c r="D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4:27" ht="12.75">
      <c r="D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4:27" ht="12.75">
      <c r="D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4:27" ht="12.75">
      <c r="D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4:27" ht="12.75">
      <c r="D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4:27" ht="12.75">
      <c r="D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4:27" ht="12.75">
      <c r="D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4:27" ht="12.75">
      <c r="D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4:27" ht="12.75">
      <c r="D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4:27" ht="12.75">
      <c r="D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4:27" ht="12.75">
      <c r="D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4:27" ht="12.75">
      <c r="D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4:27" ht="12.75">
      <c r="D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4:27" ht="12.75">
      <c r="D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4:27" ht="12.75">
      <c r="D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4:27" ht="12.75">
      <c r="D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4:27" ht="12.75">
      <c r="D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4:27" ht="12.75">
      <c r="D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4:27" ht="12.75">
      <c r="D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4:27" ht="12.75">
      <c r="D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4:27" ht="12.75">
      <c r="D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4:27" ht="12.75">
      <c r="D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4:27" ht="12.75">
      <c r="D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4:27" ht="12.75">
      <c r="D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4:27" ht="12.75">
      <c r="D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4:27" ht="12.75">
      <c r="D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4:27" ht="12.75">
      <c r="D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4:27" ht="12.75">
      <c r="D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4:27" ht="12.75">
      <c r="D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4:27" ht="12.75">
      <c r="D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4:27" ht="12.75">
      <c r="D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4:27" ht="12.75">
      <c r="D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4:27" ht="12.75">
      <c r="D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4:27" ht="12.75">
      <c r="D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4:27" ht="12.75">
      <c r="D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4:27" ht="12.75">
      <c r="D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4:27" ht="12.75">
      <c r="D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4:27" ht="12.75">
      <c r="D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4:27" ht="12.75">
      <c r="D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4:27" ht="12.75">
      <c r="D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4:27" ht="12.75">
      <c r="D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4:27" ht="12.75">
      <c r="D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4:27" ht="12.75">
      <c r="D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4:27" ht="12.75">
      <c r="D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4:27" ht="12.75">
      <c r="D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4:27" ht="12.75">
      <c r="D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4:27" ht="12.75">
      <c r="D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4:27" ht="12.75">
      <c r="D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4:27" ht="12.75">
      <c r="D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4:27" ht="12.75">
      <c r="D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4:27" ht="12.75">
      <c r="D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4:27" ht="12.75">
      <c r="D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4:27" ht="12.75">
      <c r="D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4:27" ht="12.75">
      <c r="D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4:27" ht="12.75">
      <c r="D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4:27" ht="12.75">
      <c r="D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4:27" ht="12.75">
      <c r="D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4:27" ht="12.75">
      <c r="D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4:27" ht="12.75">
      <c r="D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4:27" ht="12.75">
      <c r="D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4:27" ht="12.75">
      <c r="D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4:27" ht="12.75">
      <c r="D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4:27" ht="12.75">
      <c r="D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4:27" ht="12.75">
      <c r="D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4:27" ht="12.75">
      <c r="D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4:27" ht="12.75">
      <c r="D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4:27" ht="12.75">
      <c r="D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4:27" ht="12.75">
      <c r="D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4:27" ht="12.75">
      <c r="D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4:27" ht="12.75">
      <c r="D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4:27" ht="12.75">
      <c r="D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4:27" ht="12.75">
      <c r="D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4:27" ht="12.75">
      <c r="D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4:27" ht="12.75">
      <c r="D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4:27" ht="12.75">
      <c r="D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  <row r="992" spans="4:27" ht="12.75">
      <c r="D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</row>
    <row r="993" spans="4:27" ht="12.75">
      <c r="D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</row>
    <row r="994" spans="4:27" ht="12.75">
      <c r="D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</row>
    <row r="995" spans="4:27" ht="12.75">
      <c r="D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</row>
    <row r="996" spans="4:27" ht="12.75">
      <c r="D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</row>
    <row r="997" spans="4:27" ht="12.75">
      <c r="D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</row>
    <row r="998" spans="4:27" ht="12.75">
      <c r="D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</row>
    <row r="999" spans="4:27" ht="12.75">
      <c r="D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</row>
    <row r="1000" spans="4:27" ht="12.75">
      <c r="D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</row>
    <row r="1001" spans="4:27" ht="12.75">
      <c r="D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</row>
    <row r="1002" spans="4:27" ht="12.75">
      <c r="D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</row>
    <row r="1003" spans="4:27" ht="12.75">
      <c r="D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</row>
    <row r="1004" spans="4:27" ht="12.75">
      <c r="D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</row>
    <row r="1005" spans="4:27" ht="12.75">
      <c r="D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</row>
    <row r="1006" spans="4:27" ht="12.75">
      <c r="D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</row>
    <row r="1007" spans="4:27" ht="12.75">
      <c r="D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</row>
    <row r="1008" spans="4:27" ht="12.75">
      <c r="D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</row>
    <row r="1009" spans="4:27" ht="12.75">
      <c r="D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</row>
    <row r="1010" spans="4:27" ht="12.75">
      <c r="D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</row>
    <row r="1011" spans="4:27" ht="12.75">
      <c r="D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</row>
    <row r="1012" spans="4:27" ht="12.75">
      <c r="D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</row>
    <row r="1013" spans="4:27" ht="12.75">
      <c r="D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</row>
    <row r="1014" spans="4:27" ht="12.75">
      <c r="D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</row>
    <row r="1015" spans="4:27" ht="12.75">
      <c r="D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</row>
    <row r="1016" spans="4:27" ht="12.75">
      <c r="D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</row>
    <row r="1017" spans="4:27" ht="12.75">
      <c r="D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</row>
    <row r="1018" spans="4:27" ht="12.75">
      <c r="D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</row>
    <row r="1019" spans="4:27" ht="12.75">
      <c r="D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</row>
    <row r="1020" spans="4:27" ht="12.75">
      <c r="D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</row>
    <row r="1021" spans="4:27" ht="12.75">
      <c r="D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</row>
    <row r="1022" spans="4:27" ht="12.75">
      <c r="D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</row>
    <row r="1023" spans="4:27" ht="12.75">
      <c r="D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</row>
    <row r="1024" spans="4:27" ht="12.75">
      <c r="D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</row>
    <row r="1025" spans="4:27" ht="12.75">
      <c r="D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</row>
    <row r="1026" spans="4:27" ht="12.75">
      <c r="D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</row>
    <row r="1027" spans="4:27" ht="12.75">
      <c r="D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</row>
    <row r="1028" spans="4:27" ht="12.75">
      <c r="D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</row>
    <row r="1029" spans="4:27" ht="12.75">
      <c r="D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</row>
    <row r="1030" spans="4:27" ht="12.75">
      <c r="D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</row>
    <row r="1031" spans="4:27" ht="12.75">
      <c r="D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</row>
    <row r="1032" spans="4:27" ht="12.75">
      <c r="D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</row>
    <row r="1033" spans="4:27" ht="12.75">
      <c r="D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</row>
    <row r="1034" spans="4:27" ht="12.75">
      <c r="D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</row>
    <row r="1035" spans="4:27" ht="12.75">
      <c r="D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</row>
    <row r="1036" spans="4:27" ht="12.75">
      <c r="D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</row>
    <row r="1037" spans="4:27" ht="12.75">
      <c r="D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</row>
    <row r="1038" spans="4:27" ht="12.75">
      <c r="D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</row>
    <row r="1039" spans="4:27" ht="12.75">
      <c r="D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</row>
    <row r="1040" spans="4:27" ht="12.75">
      <c r="D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</row>
    <row r="1041" spans="4:27" ht="12.75">
      <c r="D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</row>
    <row r="1042" spans="4:27" ht="12.75">
      <c r="D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</row>
    <row r="1043" spans="4:27" ht="12.75">
      <c r="D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</row>
    <row r="1044" spans="4:27" ht="12.75">
      <c r="D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</row>
    <row r="1045" spans="4:27" ht="12.75">
      <c r="D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</row>
    <row r="1046" spans="4:27" ht="12.75">
      <c r="D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</row>
    <row r="1047" spans="4:27" ht="12.75">
      <c r="D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</row>
    <row r="1048" spans="4:27" ht="12.75">
      <c r="D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</row>
    <row r="1049" spans="4:27" ht="12.75">
      <c r="D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</row>
    <row r="1050" spans="4:27" ht="12.75">
      <c r="D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</row>
    <row r="1051" spans="4:27" ht="12.75">
      <c r="D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</row>
    <row r="1052" spans="4:27" ht="12.75">
      <c r="D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</row>
    <row r="1053" spans="4:27" ht="12.75">
      <c r="D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</row>
    <row r="1054" spans="4:27" ht="12.75">
      <c r="D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</row>
    <row r="1055" spans="4:27" ht="12.75">
      <c r="D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</row>
    <row r="1056" spans="4:27" ht="12.75">
      <c r="D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</row>
    <row r="1057" spans="4:27" ht="12.75">
      <c r="D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</row>
    <row r="1058" spans="4:27" ht="12.75">
      <c r="D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</row>
    <row r="1059" spans="4:27" ht="12.75">
      <c r="D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</row>
    <row r="1060" spans="4:27" ht="12.75">
      <c r="D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</row>
    <row r="1061" spans="4:27" ht="12.75">
      <c r="D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</row>
    <row r="1062" spans="4:27" ht="12.75">
      <c r="D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</row>
    <row r="1063" spans="4:27" ht="12.75">
      <c r="D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</row>
    <row r="1064" spans="4:27" ht="12.75">
      <c r="D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</row>
    <row r="1065" spans="4:27" ht="12.75">
      <c r="D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</row>
    <row r="1066" spans="4:27" ht="12.75">
      <c r="D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</row>
    <row r="1067" spans="4:27" ht="12.75">
      <c r="D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</row>
    <row r="1068" spans="4:27" ht="12.75">
      <c r="D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</row>
    <row r="1069" spans="4:27" ht="12.75">
      <c r="D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</row>
    <row r="1070" spans="4:27" ht="12.75">
      <c r="D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</row>
    <row r="1071" spans="4:27" ht="12.75">
      <c r="D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</row>
    <row r="1072" spans="4:27" ht="12.75">
      <c r="D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</row>
    <row r="1073" spans="4:27" ht="12.75">
      <c r="D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</row>
    <row r="1074" spans="4:27" ht="12.75">
      <c r="D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</row>
    <row r="1075" spans="4:27" ht="12.75">
      <c r="D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</row>
    <row r="1076" spans="4:27" ht="12.75">
      <c r="D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</row>
    <row r="1077" spans="4:27" ht="12.75">
      <c r="D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</row>
    <row r="1078" spans="4:27" ht="12.75">
      <c r="D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</row>
    <row r="1079" spans="4:27" ht="12.75">
      <c r="D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</row>
    <row r="1080" spans="4:27" ht="12.75">
      <c r="D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</row>
    <row r="1081" spans="4:27" ht="12.75">
      <c r="D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</row>
    <row r="1082" spans="4:27" ht="12.75">
      <c r="D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</row>
    <row r="1083" spans="4:27" ht="12.75">
      <c r="D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</row>
    <row r="1084" spans="4:27" ht="12.75">
      <c r="D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</row>
    <row r="1085" spans="4:27" ht="12.75">
      <c r="D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</row>
    <row r="1086" spans="4:27" ht="12.75">
      <c r="D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</row>
    <row r="1087" spans="4:27" ht="12.75">
      <c r="D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</row>
    <row r="1088" spans="4:27" ht="12.75">
      <c r="D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</row>
    <row r="1089" spans="4:27" ht="12.75">
      <c r="D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</row>
    <row r="1090" spans="4:27" ht="12.75">
      <c r="D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</row>
    <row r="1091" spans="4:27" ht="12.75">
      <c r="D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</row>
    <row r="1092" spans="4:27" ht="12.75">
      <c r="D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</row>
    <row r="1093" spans="4:27" ht="12.75">
      <c r="D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</row>
    <row r="1094" spans="4:27" ht="12.75">
      <c r="D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</row>
    <row r="1095" spans="4:27" ht="12.75">
      <c r="D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</row>
    <row r="1096" spans="4:27" ht="12.75">
      <c r="D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</row>
    <row r="1097" spans="4:27" ht="12.75">
      <c r="D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</row>
    <row r="1098" spans="4:27" ht="12.75">
      <c r="D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</row>
    <row r="1099" spans="4:27" ht="12.75">
      <c r="D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</row>
    <row r="1100" spans="4:27" ht="12.75">
      <c r="D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</row>
    <row r="1101" spans="4:27" ht="12.75">
      <c r="D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</row>
    <row r="1102" spans="4:27" ht="12.75">
      <c r="D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</row>
    <row r="1103" spans="4:27" ht="12.75">
      <c r="D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</row>
    <row r="1104" spans="4:27" ht="12.75">
      <c r="D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</row>
    <row r="1105" spans="4:27" ht="12.75">
      <c r="D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</row>
    <row r="1106" spans="4:27" ht="12.75">
      <c r="D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</row>
    <row r="1107" spans="4:27" ht="12.75">
      <c r="D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</row>
    <row r="1108" spans="4:27" ht="12.75">
      <c r="D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</row>
    <row r="1109" spans="4:27" ht="12.75">
      <c r="D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</row>
    <row r="1110" spans="4:27" ht="12.75">
      <c r="D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</row>
    <row r="1111" spans="4:27" ht="12.75">
      <c r="D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</row>
    <row r="1112" spans="4:27" ht="12.75">
      <c r="D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</row>
    <row r="1113" spans="4:27" ht="12.75">
      <c r="D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</row>
    <row r="1114" spans="4:27" ht="12.75">
      <c r="D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</row>
    <row r="1115" spans="4:27" ht="12.75">
      <c r="D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</row>
    <row r="1116" spans="4:27" ht="12.75">
      <c r="D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</row>
    <row r="1117" spans="4:27" ht="12.75">
      <c r="D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</row>
    <row r="1118" spans="4:27" ht="12.75">
      <c r="D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</row>
    <row r="1119" spans="4:27" ht="12.75">
      <c r="D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</row>
    <row r="1120" spans="4:27" ht="12.75">
      <c r="D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</row>
    <row r="1121" spans="4:27" ht="12.75">
      <c r="D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</row>
    <row r="1122" spans="4:27" ht="12.75">
      <c r="D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</row>
    <row r="1123" spans="4:27" ht="12.75">
      <c r="D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</row>
    <row r="1124" spans="4:27" ht="12.75">
      <c r="D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</row>
    <row r="1125" spans="4:27" ht="12.75">
      <c r="D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</row>
    <row r="1126" spans="4:27" ht="12.75">
      <c r="D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</row>
    <row r="1127" spans="4:27" ht="12.75">
      <c r="D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</row>
    <row r="1128" spans="4:27" ht="12.75">
      <c r="D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</row>
    <row r="1129" spans="4:27" ht="12.75">
      <c r="D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</row>
    <row r="1130" spans="4:27" ht="12.75">
      <c r="D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</row>
    <row r="1131" spans="4:27" ht="12.75">
      <c r="D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</row>
    <row r="1132" spans="4:27" ht="12.75">
      <c r="D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</row>
    <row r="1133" spans="4:27" ht="12.75">
      <c r="D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</row>
    <row r="1134" spans="4:27" ht="12.75">
      <c r="D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</row>
    <row r="1135" spans="4:27" ht="12.75">
      <c r="D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</row>
    <row r="1136" spans="4:27" ht="12.75">
      <c r="D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</row>
    <row r="1137" spans="4:27" ht="12.75">
      <c r="D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</row>
    <row r="1138" spans="4:27" ht="12.75">
      <c r="D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</row>
    <row r="1139" spans="4:27" ht="12.75">
      <c r="D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</row>
    <row r="1140" spans="4:27" ht="12.75">
      <c r="D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</row>
    <row r="1141" spans="4:27" ht="12.75">
      <c r="D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</row>
    <row r="1142" spans="4:27" ht="12.75">
      <c r="D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</row>
    <row r="1143" spans="4:27" ht="12.75">
      <c r="D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</row>
    <row r="1144" spans="4:27" ht="12.75">
      <c r="D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</row>
    <row r="1145" spans="4:27" ht="12.75">
      <c r="D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</row>
    <row r="1146" spans="4:27" ht="12.75">
      <c r="D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</row>
    <row r="1147" spans="4:27" ht="12.75">
      <c r="D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</row>
    <row r="1148" spans="4:27" ht="12.75">
      <c r="D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</row>
    <row r="1149" spans="4:27" ht="12.75">
      <c r="D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</row>
    <row r="1150" spans="4:27" ht="12.75">
      <c r="D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</row>
    <row r="1151" spans="4:27" ht="12.75">
      <c r="D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</row>
    <row r="1152" spans="4:27" ht="12.75">
      <c r="D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</row>
    <row r="1153" spans="4:27" ht="12.75">
      <c r="D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</row>
    <row r="1154" spans="4:27" ht="12.75">
      <c r="D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</row>
    <row r="1155" spans="4:27" ht="12.75">
      <c r="D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</row>
    <row r="1156" spans="4:27" ht="12.75">
      <c r="D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</row>
    <row r="1157" spans="4:27" ht="12.75">
      <c r="D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</row>
    <row r="1158" spans="4:27" ht="12.75">
      <c r="D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</row>
    <row r="1159" spans="4:27" ht="12.75">
      <c r="D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</row>
    <row r="1160" spans="4:27" ht="12.75">
      <c r="D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</row>
    <row r="1161" spans="4:27" ht="12.75">
      <c r="D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</row>
    <row r="1162" spans="4:27" ht="12.75">
      <c r="D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</row>
    <row r="1163" spans="4:27" ht="12.75">
      <c r="D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</row>
    <row r="1164" spans="4:27" ht="12.75">
      <c r="D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</row>
    <row r="1165" spans="4:27" ht="12.75">
      <c r="D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</row>
    <row r="1166" spans="4:27" ht="12.75">
      <c r="D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</row>
    <row r="1167" spans="4:27" ht="12.75">
      <c r="D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</row>
    <row r="1168" spans="4:27" ht="12.75">
      <c r="D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</row>
    <row r="1169" spans="4:27" ht="12.75">
      <c r="D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</row>
    <row r="1170" spans="4:27" ht="12.75">
      <c r="D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</row>
    <row r="1171" spans="4:27" ht="12.75">
      <c r="D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</row>
    <row r="1172" spans="4:27" ht="12.75">
      <c r="D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</row>
    <row r="1173" spans="4:27" ht="12.75">
      <c r="D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</row>
    <row r="1174" spans="4:27" ht="12.75">
      <c r="D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</row>
    <row r="1175" spans="4:27" ht="12.75">
      <c r="D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</row>
    <row r="1176" spans="4:27" ht="12.75">
      <c r="D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</row>
    <row r="1177" spans="4:27" ht="12.75">
      <c r="D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</row>
    <row r="1178" spans="4:27" ht="12.75">
      <c r="D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</row>
    <row r="1179" spans="4:27" ht="12.75">
      <c r="D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</row>
    <row r="1180" spans="4:27" ht="12.75">
      <c r="D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</row>
    <row r="1181" spans="4:27" ht="12.75">
      <c r="D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</row>
    <row r="1182" spans="4:27" ht="12.75">
      <c r="D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</row>
    <row r="1183" spans="4:27" ht="12.75">
      <c r="D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</row>
    <row r="1184" spans="4:27" ht="12.75">
      <c r="D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</row>
    <row r="1185" spans="4:27" ht="12.75">
      <c r="D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</row>
    <row r="1186" spans="4:27" ht="12.75">
      <c r="D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</row>
    <row r="1187" spans="4:27" ht="12.75">
      <c r="D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</row>
    <row r="1188" spans="4:27" ht="12.75">
      <c r="D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</row>
    <row r="1189" spans="4:27" ht="12.75">
      <c r="D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</row>
    <row r="1190" spans="4:27" ht="12.75">
      <c r="D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</row>
    <row r="1191" spans="4:27" ht="12.75">
      <c r="D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</row>
    <row r="1192" spans="4:27" ht="12.75">
      <c r="D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</row>
    <row r="1193" spans="4:27" ht="12.75">
      <c r="D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</row>
    <row r="1194" spans="4:27" ht="12.75">
      <c r="D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</row>
    <row r="1195" spans="4:27" ht="12.75">
      <c r="D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</row>
    <row r="1196" spans="4:27" ht="12.75">
      <c r="D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</row>
    <row r="1197" spans="4:27" ht="12.75">
      <c r="D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</row>
    <row r="1198" spans="4:27" ht="12.75">
      <c r="D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</row>
    <row r="1199" spans="4:27" ht="12.75">
      <c r="D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</row>
    <row r="1200" spans="4:27" ht="12.75">
      <c r="D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</row>
    <row r="1201" spans="4:27" ht="12.75">
      <c r="D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</row>
    <row r="1202" spans="4:27" ht="12.75">
      <c r="D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</row>
    <row r="1203" spans="4:27" ht="12.75">
      <c r="D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</row>
    <row r="1204" spans="4:27" ht="12.75">
      <c r="D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</row>
    <row r="1205" spans="4:27" ht="12.75">
      <c r="D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</row>
    <row r="1206" spans="4:27" ht="12.75">
      <c r="D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</row>
    <row r="1207" spans="4:27" ht="12.75">
      <c r="D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</row>
    <row r="1208" spans="4:27" ht="12.75">
      <c r="D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</row>
    <row r="1209" spans="4:27" ht="12.75">
      <c r="D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</row>
    <row r="1210" spans="4:27" ht="12.75">
      <c r="D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</row>
    <row r="1211" spans="4:27" ht="12.75">
      <c r="D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</row>
    <row r="1212" spans="4:27" ht="12.75">
      <c r="D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</row>
    <row r="1213" spans="4:27" ht="12.75">
      <c r="D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</row>
    <row r="1214" spans="4:27" ht="12.75">
      <c r="D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</row>
    <row r="1215" spans="4:27" ht="12.75">
      <c r="D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</row>
    <row r="1216" spans="4:27" ht="12.75">
      <c r="D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</row>
    <row r="1217" spans="4:27" ht="12.75">
      <c r="D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</row>
    <row r="1218" spans="4:27" ht="12.75">
      <c r="D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</row>
    <row r="1219" spans="4:27" ht="12.75">
      <c r="D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</row>
    <row r="1220" spans="4:27" ht="12.75">
      <c r="D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</row>
    <row r="1221" spans="4:27" ht="12.75">
      <c r="D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</row>
    <row r="1222" spans="4:27" ht="12.75">
      <c r="D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</row>
    <row r="1223" spans="4:27" ht="12.75">
      <c r="D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</row>
    <row r="1224" spans="4:27" ht="12.75">
      <c r="D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</row>
    <row r="1225" spans="4:27" ht="12.75">
      <c r="D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</row>
    <row r="1226" spans="4:27" ht="12.75">
      <c r="D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</row>
    <row r="1227" spans="4:27" ht="12.75">
      <c r="D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</row>
    <row r="1228" spans="4:27" ht="12.75">
      <c r="D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</row>
    <row r="1229" spans="4:27" ht="12.75">
      <c r="D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</row>
    <row r="1230" spans="4:27" ht="12.75">
      <c r="D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</row>
    <row r="1231" spans="4:27" ht="12.75">
      <c r="D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</row>
    <row r="1232" spans="4:27" ht="12.75">
      <c r="D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</row>
    <row r="1233" spans="4:27" ht="12.75">
      <c r="D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</row>
    <row r="1234" spans="4:27" ht="12.75">
      <c r="D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</row>
    <row r="1235" spans="4:27" ht="12.75">
      <c r="D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</row>
    <row r="1236" spans="4:27" ht="12.75">
      <c r="D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</row>
    <row r="1237" spans="4:27" ht="12.75">
      <c r="D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</row>
    <row r="1238" spans="4:27" ht="12.75">
      <c r="D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</row>
    <row r="1239" spans="4:27" ht="12.75">
      <c r="D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</row>
    <row r="1240" spans="4:27" ht="12.75">
      <c r="D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</row>
    <row r="1241" spans="4:27" ht="12.75">
      <c r="D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</row>
    <row r="1242" spans="4:27" ht="12.75">
      <c r="D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</row>
    <row r="1243" spans="4:27" ht="12.75">
      <c r="D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</row>
    <row r="1244" spans="4:27" ht="12.75">
      <c r="D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</row>
    <row r="1245" spans="4:27" ht="12.75">
      <c r="D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</row>
    <row r="1246" spans="4:27" ht="12.75">
      <c r="D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</row>
    <row r="1247" spans="4:27" ht="12.75">
      <c r="D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</row>
    <row r="1248" spans="4:27" ht="12.75">
      <c r="D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</row>
    <row r="1249" spans="4:27" ht="12.75">
      <c r="D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</row>
    <row r="1250" spans="4:27" ht="12.75">
      <c r="D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</row>
    <row r="1251" spans="4:27" ht="12.75">
      <c r="D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</row>
    <row r="1252" spans="4:27" ht="12.75">
      <c r="D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</row>
    <row r="1253" spans="4:27" ht="12.75">
      <c r="D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</row>
    <row r="1254" spans="4:27" ht="12.75">
      <c r="D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</row>
    <row r="1255" spans="4:27" ht="12.75">
      <c r="D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</row>
    <row r="1256" spans="4:27" ht="12.75">
      <c r="D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</row>
    <row r="1257" spans="4:27" ht="12.75">
      <c r="D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</row>
    <row r="1258" spans="4:27" ht="12.75">
      <c r="D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</row>
    <row r="1259" spans="4:27" ht="12.75">
      <c r="D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</row>
    <row r="1260" spans="4:27" ht="12.75">
      <c r="D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</row>
    <row r="1261" spans="4:27" ht="12.75">
      <c r="D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</row>
    <row r="1262" spans="4:27" ht="12.75">
      <c r="D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</row>
    <row r="1263" spans="4:27" ht="12.75">
      <c r="D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</row>
    <row r="1264" spans="4:27" ht="12.75">
      <c r="D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</row>
    <row r="1265" spans="4:27" ht="12.75">
      <c r="D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</row>
    <row r="1266" spans="4:27" ht="12.75">
      <c r="D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</row>
    <row r="1267" spans="4:27" ht="12.75">
      <c r="D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</row>
    <row r="1268" spans="4:27" ht="12.75">
      <c r="D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</row>
    <row r="1269" spans="4:27" ht="12.75">
      <c r="D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</row>
    <row r="1270" spans="4:27" ht="12.75">
      <c r="D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</row>
    <row r="1271" spans="4:27" ht="12.75">
      <c r="D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</row>
    <row r="1272" spans="4:27" ht="12.75">
      <c r="D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</row>
    <row r="1273" spans="4:27" ht="12.75">
      <c r="D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</row>
    <row r="1274" spans="4:27" ht="12.75">
      <c r="D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</row>
    <row r="1275" spans="4:27" ht="12.75">
      <c r="D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</row>
    <row r="1276" spans="4:27" ht="12.75">
      <c r="D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</row>
    <row r="1277" spans="4:27" ht="12.75">
      <c r="D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</row>
    <row r="1278" spans="4:27" ht="12.75">
      <c r="D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</row>
    <row r="1279" spans="4:27" ht="12.75">
      <c r="D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</row>
    <row r="1280" spans="4:27" ht="12.75">
      <c r="D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</row>
    <row r="1281" spans="4:27" ht="12.75">
      <c r="D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</row>
    <row r="1282" spans="4:27" ht="12.75">
      <c r="D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</row>
    <row r="1283" spans="4:27" ht="12.75">
      <c r="D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</row>
    <row r="1284" spans="4:27" ht="12.75">
      <c r="D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</row>
    <row r="1285" spans="4:27" ht="12.75">
      <c r="D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</row>
    <row r="1286" spans="4:27" ht="12.75">
      <c r="D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</row>
    <row r="1287" spans="4:27" ht="12.75">
      <c r="D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</row>
    <row r="1288" spans="4:27" ht="12.75">
      <c r="D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</row>
    <row r="1289" spans="4:27" ht="12.75">
      <c r="D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</row>
    <row r="1290" spans="4:27" ht="12.75">
      <c r="D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</row>
    <row r="1291" spans="4:27" ht="12.75">
      <c r="D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</row>
    <row r="1292" spans="4:27" ht="12.75">
      <c r="D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</row>
    <row r="1293" spans="4:27" ht="12.75">
      <c r="D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</row>
    <row r="1294" spans="4:27" ht="12.75">
      <c r="D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</row>
    <row r="1295" spans="4:27" ht="12.75">
      <c r="D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</row>
    <row r="1296" spans="4:27" ht="12.75">
      <c r="D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</row>
    <row r="1297" spans="4:27" ht="12.75">
      <c r="D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</row>
    <row r="1298" spans="4:27" ht="12.75">
      <c r="D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</row>
    <row r="1299" spans="4:27" ht="12.75">
      <c r="D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</row>
    <row r="1300" spans="4:27" ht="12.75">
      <c r="D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</row>
    <row r="1301" spans="4:27" ht="12.75">
      <c r="D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</row>
    <row r="1302" spans="4:27" ht="12.75">
      <c r="D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</row>
    <row r="1303" spans="4:27" ht="12.75">
      <c r="D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</row>
    <row r="1304" spans="4:27" ht="12.75">
      <c r="D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</row>
    <row r="1305" spans="4:27" ht="12.75">
      <c r="D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</row>
    <row r="1306" spans="4:27" ht="12.75">
      <c r="D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</row>
    <row r="1307" spans="4:27" ht="12.75">
      <c r="D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</row>
    <row r="1308" spans="4:27" ht="12.75">
      <c r="D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</row>
    <row r="1309" spans="4:27" ht="12.75">
      <c r="D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</row>
    <row r="1310" spans="4:27" ht="12.75">
      <c r="D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</row>
    <row r="1311" spans="4:27" ht="12.75">
      <c r="D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</row>
    <row r="1312" spans="4:27" ht="12.75">
      <c r="D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</row>
    <row r="1313" spans="4:27" ht="12.75">
      <c r="D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</row>
    <row r="1314" spans="4:27" ht="12.75">
      <c r="D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</row>
    <row r="1315" spans="4:27" ht="12.75">
      <c r="D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</row>
    <row r="1316" spans="4:27" ht="12.75">
      <c r="D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</row>
    <row r="1317" spans="4:27" ht="12.75">
      <c r="D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</row>
    <row r="1318" spans="4:27" ht="12.75">
      <c r="D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</row>
    <row r="1319" spans="4:27" ht="12.75">
      <c r="D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</row>
    <row r="1320" spans="4:27" ht="12.75">
      <c r="D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</row>
    <row r="1321" spans="4:27" ht="12.75">
      <c r="D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</row>
    <row r="1322" spans="4:27" ht="12.75">
      <c r="D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</row>
    <row r="1323" spans="4:27" ht="12.75">
      <c r="D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</row>
    <row r="1324" spans="4:27" ht="12.75">
      <c r="D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</row>
    <row r="1325" spans="4:27" ht="12.75">
      <c r="D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</row>
    <row r="1326" spans="4:27" ht="12.75">
      <c r="D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</row>
    <row r="1327" spans="4:27" ht="12.75">
      <c r="D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</row>
    <row r="1328" spans="4:27" ht="12.75">
      <c r="D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</row>
    <row r="1329" spans="4:27" ht="12.75">
      <c r="D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</row>
    <row r="1330" spans="4:27" ht="12.75">
      <c r="D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</row>
    <row r="1331" spans="4:27" ht="12.75">
      <c r="D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</row>
    <row r="1332" spans="4:27" ht="12.75">
      <c r="D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</row>
    <row r="1333" spans="4:27" ht="12.75">
      <c r="D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</row>
    <row r="1334" spans="4:27" ht="12.75">
      <c r="D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</row>
    <row r="1335" spans="4:27" ht="12.75">
      <c r="D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</row>
    <row r="1336" spans="4:27" ht="12.75">
      <c r="D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</row>
    <row r="1337" spans="4:27" ht="12.75">
      <c r="D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</row>
    <row r="1338" spans="4:27" ht="12.75">
      <c r="D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</row>
    <row r="1339" spans="4:27" ht="12.75">
      <c r="D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</row>
    <row r="1340" spans="4:27" ht="12.75">
      <c r="D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</row>
    <row r="1341" spans="4:27" ht="12.75">
      <c r="D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</row>
    <row r="1342" spans="4:27" ht="12.75">
      <c r="D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</row>
    <row r="1343" spans="4:27" ht="12.75">
      <c r="D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</row>
    <row r="1344" spans="4:27" ht="12.75">
      <c r="D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</row>
    <row r="1345" spans="4:27" ht="12.75">
      <c r="D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</row>
    <row r="1346" spans="4:27" ht="12.75">
      <c r="D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</row>
    <row r="1347" spans="4:27" ht="12.75">
      <c r="D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</row>
    <row r="1348" spans="4:27" ht="12.75">
      <c r="D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</row>
    <row r="1349" spans="4:27" ht="12.75">
      <c r="D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</row>
    <row r="1350" spans="4:27" ht="12.75">
      <c r="D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</row>
    <row r="1351" spans="4:27" ht="12.75">
      <c r="D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</row>
    <row r="1352" spans="4:27" ht="12.75">
      <c r="D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</row>
    <row r="1353" spans="4:27" ht="12.75">
      <c r="D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</row>
    <row r="1354" spans="4:27" ht="12.75">
      <c r="D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</row>
    <row r="1355" spans="4:27" ht="12.75">
      <c r="D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</row>
    <row r="1356" spans="4:27" ht="12.75">
      <c r="D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</row>
    <row r="1357" spans="4:27" ht="12.75">
      <c r="D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</row>
    <row r="1358" spans="4:27" ht="12.75">
      <c r="D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</row>
    <row r="1359" spans="4:27" ht="12.75">
      <c r="D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</row>
    <row r="1360" spans="4:27" ht="12.75">
      <c r="D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</row>
    <row r="1361" spans="4:27" ht="12.75">
      <c r="D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</row>
    <row r="1362" spans="4:27" ht="12.75">
      <c r="D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</row>
    <row r="1363" spans="4:27" ht="12.75">
      <c r="D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</row>
    <row r="1364" spans="4:27" ht="12.75">
      <c r="D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</row>
    <row r="1365" spans="4:27" ht="12.75">
      <c r="D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</row>
    <row r="1366" spans="4:27" ht="12.75">
      <c r="D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</row>
    <row r="1367" spans="4:27" ht="12.75">
      <c r="D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</row>
    <row r="1368" spans="4:27" ht="12.75">
      <c r="D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</row>
    <row r="1369" spans="4:27" ht="12.75">
      <c r="D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</row>
    <row r="1370" spans="4:27" ht="12.75">
      <c r="D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</row>
    <row r="1371" spans="4:27" ht="12.75">
      <c r="D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</row>
    <row r="1372" spans="4:27" ht="12.75">
      <c r="D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</row>
    <row r="1373" spans="4:27" ht="12.75">
      <c r="D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</row>
    <row r="1374" spans="4:27" ht="12.75">
      <c r="D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</row>
    <row r="1375" spans="4:27" ht="12.75">
      <c r="D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</row>
    <row r="1376" spans="4:27" ht="12.75">
      <c r="D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</row>
    <row r="1377" spans="4:27" ht="12.75">
      <c r="D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</row>
    <row r="1378" spans="4:27" ht="12.75">
      <c r="D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</row>
    <row r="1379" spans="4:27" ht="12.75">
      <c r="D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</row>
    <row r="1380" spans="4:27" ht="12.75">
      <c r="D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</row>
    <row r="1381" spans="4:27" ht="12.75">
      <c r="D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</row>
    <row r="1382" spans="4:27" ht="12.75">
      <c r="D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</row>
    <row r="1383" spans="4:27" ht="12.75">
      <c r="D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</row>
    <row r="1384" spans="4:27" ht="12.75">
      <c r="D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</row>
    <row r="1385" spans="4:27" ht="12.75">
      <c r="D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</row>
    <row r="1386" spans="4:27" ht="12.75">
      <c r="D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</row>
    <row r="1387" spans="4:27" ht="12.75">
      <c r="D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</row>
    <row r="1388" spans="4:27" ht="12.75">
      <c r="D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</row>
    <row r="1389" spans="4:27" ht="12.75">
      <c r="D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</row>
    <row r="1390" spans="4:27" ht="12.75">
      <c r="D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</row>
    <row r="1391" spans="4:27" ht="12.75">
      <c r="D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</row>
    <row r="1392" spans="4:27" ht="12.75">
      <c r="D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</row>
    <row r="1393" spans="4:27" ht="12.75">
      <c r="D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</row>
    <row r="1394" spans="4:27" ht="12.75">
      <c r="D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</row>
    <row r="1395" spans="4:27" ht="12.75">
      <c r="D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</row>
    <row r="1396" spans="4:27" ht="12.75">
      <c r="D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</row>
    <row r="1397" spans="4:27" ht="12.75">
      <c r="D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</row>
    <row r="1398" spans="4:27" ht="12.75">
      <c r="D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</row>
    <row r="1399" spans="4:27" ht="12.75">
      <c r="D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</row>
    <row r="1400" spans="4:27" ht="12.75">
      <c r="D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</row>
    <row r="1401" spans="4:27" ht="12.75">
      <c r="D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</row>
    <row r="1402" spans="4:27" ht="12.75">
      <c r="D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</row>
    <row r="1403" spans="4:27" ht="12.75">
      <c r="D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</row>
    <row r="1404" spans="4:27" ht="12.75">
      <c r="D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</row>
    <row r="1405" spans="4:27" ht="12.75">
      <c r="D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</row>
    <row r="1406" spans="4:27" ht="12.75">
      <c r="D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</row>
    <row r="1407" spans="4:27" ht="12.75">
      <c r="D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</row>
    <row r="1408" spans="4:27" ht="12.75">
      <c r="D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</row>
    <row r="1409" spans="4:27" ht="12.75">
      <c r="D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</row>
    <row r="1410" spans="4:27" ht="12.75">
      <c r="D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</row>
    <row r="1411" spans="4:27" ht="12.75">
      <c r="D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</row>
    <row r="1412" spans="4:27" ht="12.75">
      <c r="D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</row>
    <row r="1413" spans="4:27" ht="12.75">
      <c r="D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</row>
    <row r="1414" spans="4:27" ht="12.75">
      <c r="D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</row>
    <row r="1415" spans="4:27" ht="12.75">
      <c r="D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</row>
    <row r="1416" spans="4:27" ht="12.75">
      <c r="D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</row>
    <row r="1417" spans="4:27" ht="12.75">
      <c r="D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</row>
    <row r="1418" spans="4:27" ht="12.75">
      <c r="D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</row>
    <row r="1419" spans="4:27" ht="12.75">
      <c r="D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</row>
    <row r="1420" spans="4:27" ht="12.75">
      <c r="D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</row>
    <row r="1421" spans="4:27" ht="12.75">
      <c r="D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</row>
    <row r="1422" spans="4:27" ht="12.75">
      <c r="D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</row>
    <row r="1423" spans="4:27" ht="12.75">
      <c r="D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</row>
    <row r="1424" spans="4:27" ht="12.75">
      <c r="D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</row>
    <row r="1425" spans="4:27" ht="12.75">
      <c r="D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</row>
    <row r="1426" spans="4:27" ht="12.75">
      <c r="D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</row>
    <row r="1427" spans="4:27" ht="12.75">
      <c r="D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</row>
    <row r="1428" spans="4:27" ht="12.75">
      <c r="D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</row>
    <row r="1429" spans="4:27" ht="12.75">
      <c r="D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</row>
    <row r="1430" spans="4:27" ht="12.75">
      <c r="D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</row>
    <row r="1431" spans="4:27" ht="12.75">
      <c r="D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</row>
    <row r="1432" spans="4:27" ht="12.75">
      <c r="D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</row>
    <row r="1433" spans="4:27" ht="12.75">
      <c r="D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</row>
    <row r="1434" spans="4:27" ht="12.75">
      <c r="D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</row>
    <row r="1435" spans="4:27" ht="12.75">
      <c r="D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</row>
    <row r="1436" spans="4:27" ht="12.75">
      <c r="D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</row>
    <row r="1437" spans="4:27" ht="12.75">
      <c r="D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</row>
    <row r="1438" spans="4:27" ht="12.75">
      <c r="D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</row>
    <row r="1439" spans="4:27" ht="12.75">
      <c r="D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</row>
    <row r="1440" spans="4:27" ht="12.75">
      <c r="D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</row>
    <row r="1441" spans="4:27" ht="12.75">
      <c r="D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</row>
    <row r="1442" spans="4:27" ht="12.75">
      <c r="D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</row>
    <row r="1443" spans="4:27" ht="12.75">
      <c r="D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</row>
    <row r="1444" spans="4:27" ht="12.75">
      <c r="D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</row>
    <row r="1445" spans="4:27" ht="12.75">
      <c r="D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</row>
    <row r="1446" spans="4:27" ht="12.75">
      <c r="D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</row>
    <row r="1447" spans="4:27" ht="12.75">
      <c r="D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</row>
    <row r="1448" spans="4:27" ht="12.75">
      <c r="D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</row>
    <row r="1449" spans="4:27" ht="12.75">
      <c r="D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</row>
    <row r="1450" spans="4:27" ht="12.75">
      <c r="D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</row>
    <row r="1451" spans="4:27" ht="12.75">
      <c r="D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</row>
    <row r="1452" spans="4:27" ht="12.75">
      <c r="D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</row>
    <row r="1453" spans="4:27" ht="12.75">
      <c r="D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</row>
    <row r="1454" spans="4:27" ht="12.75">
      <c r="D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</row>
    <row r="1455" spans="4:27" ht="12.75">
      <c r="D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</row>
    <row r="1456" spans="4:27" ht="12.75">
      <c r="D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</row>
    <row r="1457" spans="4:27" ht="12.75">
      <c r="D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</row>
    <row r="1458" spans="4:27" ht="12.75">
      <c r="D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</row>
  </sheetData>
  <sheetProtection/>
  <mergeCells count="77">
    <mergeCell ref="Z2:AA2"/>
    <mergeCell ref="C8:C9"/>
    <mergeCell ref="B10:B11"/>
    <mergeCell ref="D3:D7"/>
    <mergeCell ref="Y3:AA3"/>
    <mergeCell ref="G3:I3"/>
    <mergeCell ref="K3:M3"/>
    <mergeCell ref="O3:Q3"/>
    <mergeCell ref="B2:N2"/>
    <mergeCell ref="B8:B9"/>
    <mergeCell ref="B20:B21"/>
    <mergeCell ref="B22:B23"/>
    <mergeCell ref="B14:B15"/>
    <mergeCell ref="C18:C19"/>
    <mergeCell ref="C30:C31"/>
    <mergeCell ref="C32:C33"/>
    <mergeCell ref="B24:B25"/>
    <mergeCell ref="X2:Y2"/>
    <mergeCell ref="S3:U3"/>
    <mergeCell ref="E3:E7"/>
    <mergeCell ref="C20:C21"/>
    <mergeCell ref="B12:B13"/>
    <mergeCell ref="B16:B17"/>
    <mergeCell ref="B18:B19"/>
    <mergeCell ref="B26:B27"/>
    <mergeCell ref="B28:B29"/>
    <mergeCell ref="B30:B31"/>
    <mergeCell ref="B34:B35"/>
    <mergeCell ref="C24:C25"/>
    <mergeCell ref="C26:C27"/>
    <mergeCell ref="B77:D77"/>
    <mergeCell ref="B72:B73"/>
    <mergeCell ref="C72:C73"/>
    <mergeCell ref="B75:D75"/>
    <mergeCell ref="B76:D76"/>
    <mergeCell ref="B46:B47"/>
    <mergeCell ref="C46:C47"/>
    <mergeCell ref="B44:B45"/>
    <mergeCell ref="A3:A7"/>
    <mergeCell ref="B3:B7"/>
    <mergeCell ref="C3:C7"/>
    <mergeCell ref="C36:C37"/>
    <mergeCell ref="C22:C23"/>
    <mergeCell ref="C10:C11"/>
    <mergeCell ref="C12:C13"/>
    <mergeCell ref="C14:C15"/>
    <mergeCell ref="C16:C17"/>
    <mergeCell ref="C28:C29"/>
    <mergeCell ref="B50:B51"/>
    <mergeCell ref="C50:C51"/>
    <mergeCell ref="A34:A35"/>
    <mergeCell ref="B32:B33"/>
    <mergeCell ref="B38:B39"/>
    <mergeCell ref="C38:C39"/>
    <mergeCell ref="C44:C45"/>
    <mergeCell ref="C40:C41"/>
    <mergeCell ref="B40:B41"/>
    <mergeCell ref="C34:C35"/>
    <mergeCell ref="B36:B37"/>
    <mergeCell ref="B42:B43"/>
    <mergeCell ref="C42:C43"/>
    <mergeCell ref="B48:B49"/>
    <mergeCell ref="C48:C49"/>
    <mergeCell ref="B52:B53"/>
    <mergeCell ref="C52:C53"/>
    <mergeCell ref="B54:B55"/>
    <mergeCell ref="C54:C55"/>
    <mergeCell ref="B68:B69"/>
    <mergeCell ref="C68:C69"/>
    <mergeCell ref="B58:B59"/>
    <mergeCell ref="B60:B61"/>
    <mergeCell ref="C60:C61"/>
    <mergeCell ref="B66:B67"/>
    <mergeCell ref="C66:C67"/>
    <mergeCell ref="C62:C63"/>
    <mergeCell ref="B62:B63"/>
    <mergeCell ref="C58:C59"/>
  </mergeCells>
  <printOptions/>
  <pageMargins left="0.3937007874015748" right="0.3937007874015748" top="0.3937007874015748" bottom="0.3937007874015748" header="0.2755905511811024" footer="0.2362204724409449"/>
  <pageSetup fitToHeight="1" fitToWidth="1" horizontalDpi="600" verticalDpi="600" orientation="landscape" paperSize="9" scale="46" r:id="rId1"/>
  <rowBreaks count="1" manualBreakCount="1">
    <brk id="47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Layout" zoomScale="85" zoomScaleNormal="85" zoomScalePageLayoutView="85" workbookViewId="0" topLeftCell="A1">
      <selection activeCell="F39" sqref="F39"/>
    </sheetView>
  </sheetViews>
  <sheetFormatPr defaultColWidth="9.00390625" defaultRowHeight="12.75"/>
  <sheetData>
    <row r="1" spans="1:14" ht="15.7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5.75">
      <c r="A2" s="297" t="s">
        <v>158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15.75">
      <c r="A3" s="297" t="s">
        <v>159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.75">
      <c r="A4" s="297" t="s">
        <v>160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ht="15.75">
      <c r="A5" s="179"/>
      <c r="B5" s="179"/>
      <c r="C5" s="179"/>
      <c r="D5" s="179"/>
      <c r="E5" s="179"/>
      <c r="F5" s="179"/>
      <c r="G5" s="179"/>
      <c r="H5" s="180"/>
      <c r="I5" s="180"/>
      <c r="J5" s="180"/>
      <c r="K5" s="180"/>
      <c r="L5" s="180"/>
      <c r="M5" s="180"/>
      <c r="N5" s="179"/>
    </row>
    <row r="6" spans="1:14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4" ht="15.75">
      <c r="A7" s="179"/>
      <c r="B7" s="179" t="s">
        <v>162</v>
      </c>
      <c r="C7" s="179"/>
      <c r="D7" s="179"/>
      <c r="E7" s="179"/>
      <c r="F7" s="179"/>
      <c r="G7" s="179"/>
      <c r="H7" s="179"/>
      <c r="I7" s="179"/>
      <c r="J7" s="179" t="s">
        <v>132</v>
      </c>
      <c r="K7" s="179"/>
      <c r="L7" s="179"/>
      <c r="M7" s="179"/>
      <c r="N7" s="179"/>
    </row>
    <row r="8" spans="1:14" ht="15.75">
      <c r="A8" s="179"/>
      <c r="B8" s="179" t="s">
        <v>163</v>
      </c>
      <c r="C8" s="179"/>
      <c r="D8" s="179"/>
      <c r="E8" s="179"/>
      <c r="F8" s="179"/>
      <c r="G8" s="179"/>
      <c r="H8" s="179"/>
      <c r="I8" s="179"/>
      <c r="J8" s="179" t="s">
        <v>161</v>
      </c>
      <c r="K8" s="179"/>
      <c r="L8" s="179"/>
      <c r="M8" s="179"/>
      <c r="N8" s="179"/>
    </row>
    <row r="9" spans="1:14" ht="15.75">
      <c r="A9" s="179"/>
      <c r="B9" s="179" t="s">
        <v>164</v>
      </c>
      <c r="C9" s="179"/>
      <c r="D9" s="179"/>
      <c r="E9" s="179"/>
      <c r="F9" s="179"/>
      <c r="G9" s="179"/>
      <c r="H9" s="179"/>
      <c r="I9" s="179"/>
      <c r="J9" s="179" t="s">
        <v>133</v>
      </c>
      <c r="K9" s="179"/>
      <c r="L9" s="179"/>
      <c r="M9" s="179"/>
      <c r="N9" s="179"/>
    </row>
    <row r="10" spans="1:14" ht="15.75">
      <c r="A10" s="179"/>
      <c r="B10" s="179" t="s">
        <v>180</v>
      </c>
      <c r="C10" s="179"/>
      <c r="D10" s="179" t="s">
        <v>181</v>
      </c>
      <c r="E10" s="179"/>
      <c r="F10" s="179"/>
      <c r="G10" s="179"/>
      <c r="H10" s="179"/>
      <c r="I10" s="179"/>
      <c r="J10" s="179" t="s">
        <v>179</v>
      </c>
      <c r="K10" s="179"/>
      <c r="L10" s="179"/>
      <c r="M10" s="179"/>
      <c r="N10" s="179"/>
    </row>
    <row r="11" spans="1:14" ht="15.7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5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5.75" customHeight="1">
      <c r="A14" s="298" t="s">
        <v>134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</row>
    <row r="15" spans="1:14" ht="15.75">
      <c r="A15" s="297" t="s">
        <v>165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4" ht="15.75">
      <c r="A16" s="179"/>
      <c r="B16" s="297" t="s">
        <v>166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179"/>
    </row>
    <row r="17" spans="1:14" ht="18.75">
      <c r="A17" s="179"/>
      <c r="B17" s="179"/>
      <c r="C17" s="298" t="s">
        <v>182</v>
      </c>
      <c r="D17" s="298"/>
      <c r="E17" s="298"/>
      <c r="F17" s="298"/>
      <c r="G17" s="298"/>
      <c r="H17" s="298"/>
      <c r="I17" s="298"/>
      <c r="J17" s="298"/>
      <c r="K17" s="298"/>
      <c r="L17" s="298"/>
      <c r="M17" s="179"/>
      <c r="N17" s="179"/>
    </row>
    <row r="18" spans="1:14" ht="15.7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15.75">
      <c r="A19" s="179"/>
      <c r="B19" s="179"/>
      <c r="C19" s="297" t="s">
        <v>168</v>
      </c>
      <c r="D19" s="297"/>
      <c r="E19" s="297"/>
      <c r="F19" s="297"/>
      <c r="G19" s="297"/>
      <c r="H19" s="297"/>
      <c r="I19" s="297"/>
      <c r="J19" s="297"/>
      <c r="K19" s="297"/>
      <c r="L19" s="297"/>
      <c r="M19" s="179"/>
      <c r="N19" s="179"/>
    </row>
    <row r="20" spans="1:14" ht="15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 ht="15.7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</row>
    <row r="22" spans="1:14" ht="15.75">
      <c r="A22" s="179"/>
      <c r="B22" s="179"/>
      <c r="C22" s="297" t="s">
        <v>135</v>
      </c>
      <c r="D22" s="297"/>
      <c r="E22" s="297"/>
      <c r="F22" s="297"/>
      <c r="G22" s="297"/>
      <c r="H22" s="297"/>
      <c r="I22" s="297"/>
      <c r="J22" s="297"/>
      <c r="K22" s="297"/>
      <c r="L22" s="297"/>
      <c r="M22" s="179"/>
      <c r="N22" s="179"/>
    </row>
    <row r="23" spans="1:14" ht="15.75">
      <c r="A23" s="179"/>
      <c r="B23" s="179"/>
      <c r="C23" s="297" t="s">
        <v>138</v>
      </c>
      <c r="D23" s="297"/>
      <c r="E23" s="297"/>
      <c r="F23" s="297"/>
      <c r="G23" s="297"/>
      <c r="H23" s="297"/>
      <c r="I23" s="297"/>
      <c r="J23" s="297"/>
      <c r="K23" s="297"/>
      <c r="L23" s="297"/>
      <c r="M23" s="179"/>
      <c r="N23" s="179"/>
    </row>
    <row r="24" spans="1:14" ht="15.75">
      <c r="A24" s="179"/>
      <c r="B24" s="179"/>
      <c r="C24" s="297" t="s">
        <v>139</v>
      </c>
      <c r="D24" s="297"/>
      <c r="E24" s="297"/>
      <c r="F24" s="297"/>
      <c r="G24" s="297"/>
      <c r="H24" s="297"/>
      <c r="I24" s="297"/>
      <c r="J24" s="297"/>
      <c r="K24" s="297"/>
      <c r="L24" s="297"/>
      <c r="M24" s="179"/>
      <c r="N24" s="179"/>
    </row>
    <row r="25" spans="1:14" ht="15.75">
      <c r="A25" s="179"/>
      <c r="B25" s="179"/>
      <c r="C25" s="297" t="s">
        <v>140</v>
      </c>
      <c r="D25" s="297"/>
      <c r="E25" s="297"/>
      <c r="F25" s="297"/>
      <c r="G25" s="297"/>
      <c r="H25" s="297"/>
      <c r="I25" s="297"/>
      <c r="J25" s="297"/>
      <c r="K25" s="297"/>
      <c r="L25" s="297"/>
      <c r="M25" s="179"/>
      <c r="N25" s="179"/>
    </row>
    <row r="26" spans="1:14" ht="15.75">
      <c r="A26" s="179"/>
      <c r="B26" s="179"/>
      <c r="C26" s="297" t="s">
        <v>136</v>
      </c>
      <c r="D26" s="297"/>
      <c r="E26" s="297"/>
      <c r="F26" s="297"/>
      <c r="G26" s="297"/>
      <c r="H26" s="297"/>
      <c r="I26" s="297"/>
      <c r="J26" s="297"/>
      <c r="K26" s="297"/>
      <c r="L26" s="297"/>
      <c r="M26" s="179"/>
      <c r="N26" s="179"/>
    </row>
    <row r="27" spans="1:14" ht="15.75">
      <c r="A27" s="179"/>
      <c r="B27" s="179"/>
      <c r="C27" s="181"/>
      <c r="D27" s="181"/>
      <c r="E27" s="181"/>
      <c r="F27" s="181"/>
      <c r="G27" s="182"/>
      <c r="H27" s="181" t="s">
        <v>141</v>
      </c>
      <c r="I27" s="181"/>
      <c r="J27" s="181"/>
      <c r="K27" s="181"/>
      <c r="L27" s="181"/>
      <c r="M27" s="179"/>
      <c r="N27" s="179"/>
    </row>
    <row r="28" spans="1:14" ht="15.75">
      <c r="A28" s="179"/>
      <c r="B28" s="179"/>
      <c r="C28" s="297" t="s">
        <v>137</v>
      </c>
      <c r="D28" s="297"/>
      <c r="E28" s="297"/>
      <c r="F28" s="297"/>
      <c r="G28" s="297"/>
      <c r="H28" s="297"/>
      <c r="I28" s="297"/>
      <c r="J28" s="297"/>
      <c r="K28" s="297"/>
      <c r="L28" s="297"/>
      <c r="M28" s="179"/>
      <c r="N28" s="179"/>
    </row>
    <row r="29" spans="1:14" ht="15.75">
      <c r="A29" s="179"/>
      <c r="B29" s="179"/>
      <c r="C29" s="297" t="s">
        <v>167</v>
      </c>
      <c r="D29" s="297"/>
      <c r="E29" s="297"/>
      <c r="F29" s="297"/>
      <c r="G29" s="297"/>
      <c r="H29" s="297"/>
      <c r="I29" s="297"/>
      <c r="J29" s="297"/>
      <c r="K29" s="297"/>
      <c r="L29" s="297"/>
      <c r="M29" s="179"/>
      <c r="N29" s="179"/>
    </row>
    <row r="30" spans="1:14" ht="15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</row>
    <row r="31" spans="1:14" ht="15.7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</row>
    <row r="32" spans="1:14" ht="15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5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5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</sheetData>
  <sheetProtection/>
  <mergeCells count="15">
    <mergeCell ref="A2:N2"/>
    <mergeCell ref="A14:N14"/>
    <mergeCell ref="A15:N15"/>
    <mergeCell ref="B16:M16"/>
    <mergeCell ref="A3:N3"/>
    <mergeCell ref="A4:N4"/>
    <mergeCell ref="C26:L26"/>
    <mergeCell ref="C28:L28"/>
    <mergeCell ref="C29:L29"/>
    <mergeCell ref="C17:L17"/>
    <mergeCell ref="C19:L19"/>
    <mergeCell ref="C22:L22"/>
    <mergeCell ref="C23:L23"/>
    <mergeCell ref="C24:L24"/>
    <mergeCell ref="C25:L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ОМПЛ</cp:lastModifiedBy>
  <cp:lastPrinted>2014-03-11T08:16:14Z</cp:lastPrinted>
  <dcterms:created xsi:type="dcterms:W3CDTF">2010-11-18T12:22:24Z</dcterms:created>
  <dcterms:modified xsi:type="dcterms:W3CDTF">2014-03-25T15:43:31Z</dcterms:modified>
  <cp:category/>
  <cp:version/>
  <cp:contentType/>
  <cp:contentStatus/>
</cp:coreProperties>
</file>